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8445" activeTab="2"/>
  </bookViews>
  <sheets>
    <sheet name="1" sheetId="1" r:id="rId1"/>
    <sheet name="4a" sheetId="2" r:id="rId2"/>
    <sheet name="4b" sheetId="3" r:id="rId3"/>
    <sheet name="4c" sheetId="4" r:id="rId4"/>
    <sheet name="4d" sheetId="5" r:id="rId5"/>
    <sheet name="4đ" sheetId="6" r:id="rId6"/>
    <sheet name="5a" sheetId="7" r:id="rId7"/>
    <sheet name="5b" sheetId="8" r:id="rId8"/>
    <sheet name="PL3" sheetId="9" r:id="rId9"/>
    <sheet name="PL2" sheetId="10" r:id="rId10"/>
    <sheet name="Sheet1" sheetId="11" r:id="rId11"/>
  </sheets>
  <definedNames>
    <definedName name="chuong_phuluc_19" localSheetId="1">'4a'!$A$1</definedName>
    <definedName name="chuong_phuluc_19_name" localSheetId="1">'4a'!$D$1</definedName>
    <definedName name="chuong_phuluc_20" localSheetId="2">'4b'!$A$1</definedName>
    <definedName name="chuong_phuluc_20" localSheetId="3">'4c'!#REF!</definedName>
    <definedName name="chuong_phuluc_20" localSheetId="4">'4d'!#REF!</definedName>
    <definedName name="chuong_phuluc_20" localSheetId="5">'4đ'!#REF!</definedName>
    <definedName name="chuong_phuluc_20" localSheetId="9">'PL2'!#REF!</definedName>
    <definedName name="chuong_phuluc_20_name" localSheetId="2">'4b'!$D$1</definedName>
    <definedName name="chuong_phuluc_20_name" localSheetId="3">'4c'!#REF!</definedName>
    <definedName name="chuong_phuluc_20_name" localSheetId="4">'4d'!#REF!</definedName>
    <definedName name="chuong_phuluc_20_name" localSheetId="5">'4đ'!#REF!</definedName>
    <definedName name="chuong_phuluc_20_name" localSheetId="9">'PL2'!#REF!</definedName>
    <definedName name="chuong_phuluc_21" localSheetId="3">'4c'!#REF!</definedName>
    <definedName name="chuong_phuluc_21" localSheetId="4">'4d'!#REF!</definedName>
    <definedName name="chuong_phuluc_21" localSheetId="5">'4đ'!#REF!</definedName>
    <definedName name="chuong_phuluc_21" localSheetId="9">'PL2'!#REF!</definedName>
    <definedName name="chuong_phuluc_21_name" localSheetId="3">'4c'!#REF!</definedName>
    <definedName name="chuong_phuluc_21_name" localSheetId="4">'4d'!#REF!</definedName>
    <definedName name="chuong_phuluc_21_name" localSheetId="5">'4đ'!#REF!</definedName>
    <definedName name="chuong_phuluc_21_name" localSheetId="9">'PL2'!#REF!</definedName>
  </definedNames>
  <calcPr fullCalcOnLoad="1"/>
</workbook>
</file>

<file path=xl/sharedStrings.xml><?xml version="1.0" encoding="utf-8"?>
<sst xmlns="http://schemas.openxmlformats.org/spreadsheetml/2006/main" count="498" uniqueCount="145">
  <si>
    <t>TT</t>
  </si>
  <si>
    <t>Tổng số hộ dân cư</t>
  </si>
  <si>
    <t>Tổng số khẩu trên địa bàn</t>
  </si>
  <si>
    <t>Hộ nghèo</t>
  </si>
  <si>
    <t>Hộ cận nghèo</t>
  </si>
  <si>
    <t>Số hộ</t>
  </si>
  <si>
    <t>Số khẩu</t>
  </si>
  <si>
    <t>A</t>
  </si>
  <si>
    <t>B</t>
  </si>
  <si>
    <t>5=3/1</t>
  </si>
  <si>
    <t>8=6/1</t>
  </si>
  <si>
    <t>I</t>
  </si>
  <si>
    <t>Khu vực thành thị</t>
  </si>
  <si>
    <t>II</t>
  </si>
  <si>
    <t>Khu vực nông thôn</t>
  </si>
  <si>
    <t>Tỷ lệ (%)</t>
  </si>
  <si>
    <t>Huyện, TX, TP</t>
  </si>
  <si>
    <t>Huyện Lệ Thủy</t>
  </si>
  <si>
    <t>Huyện Quảng Ninh</t>
  </si>
  <si>
    <t>TP Đồng Hới</t>
  </si>
  <si>
    <t>Huyện Bố Trạch</t>
  </si>
  <si>
    <t>Huyện Quảng Trạch</t>
  </si>
  <si>
    <t>Huyện Minh Hóa</t>
  </si>
  <si>
    <t>III</t>
  </si>
  <si>
    <t>TX Ba Đồn</t>
  </si>
  <si>
    <t>Huyện Tuyên Hoá</t>
  </si>
  <si>
    <t>Huyện Bố Trạch</t>
  </si>
  <si>
    <t>Phụ lục số 4a</t>
  </si>
  <si>
    <t>Số hộ nghèo đầu năm</t>
  </si>
  <si>
    <t>Diễn biến hộ nghèo trong năm</t>
  </si>
  <si>
    <t>Số hộ nghèo cuối năm</t>
  </si>
  <si>
    <t>Tỷ lệ</t>
  </si>
  <si>
    <t>Số hộ tái nghèo</t>
  </si>
  <si>
    <t>Số hộ nghèo phát sinh</t>
  </si>
  <si>
    <t>5=4/2</t>
  </si>
  <si>
    <t>7=6/10</t>
  </si>
  <si>
    <t>9=8/10</t>
  </si>
  <si>
    <t>11=10/1</t>
  </si>
  <si>
    <t>Toàn tỉnh (1)+(2)</t>
  </si>
  <si>
    <t>Số hộ thoát nghèo</t>
  </si>
  <si>
    <t>Phụ lục số 4b</t>
  </si>
  <si>
    <t>Diễn biến hộ cận nghèo trong năm</t>
  </si>
  <si>
    <t>Số hộ cận nghèo đầu năm</t>
  </si>
  <si>
    <t>Số hộ cận nghèo cuối năm</t>
  </si>
  <si>
    <t>Số hộ thoát cận nghèo</t>
  </si>
  <si>
    <t>Số hộ tái cận nghèo</t>
  </si>
  <si>
    <t>Số hộ cận nghèo phát sinh</t>
  </si>
  <si>
    <t>4,82</t>
  </si>
  <si>
    <t xml:space="preserve"> </t>
  </si>
  <si>
    <t>Phụ lục số 4c</t>
  </si>
  <si>
    <t>Tổng số hộ nghèo</t>
  </si>
  <si>
    <t xml:space="preserve">Trong đó số hộ nghèo thiếu hụt các chỉ số về </t>
  </si>
  <si>
    <t xml:space="preserve">Tỷ lệ thiếu hụt các chỉ số so với tổng số hộ nghèo </t>
  </si>
  <si>
    <t>1: tiếp cận dịch vụ y tế</t>
  </si>
  <si>
    <t>3: trình độ giáo dục người lớn</t>
  </si>
  <si>
    <t>5: chất lượng nhà ở</t>
  </si>
  <si>
    <t>7: nguồn nước sinh hoạt</t>
  </si>
  <si>
    <t>9: sử dụng dịch vụ viễn thông</t>
  </si>
  <si>
    <t>2: bảo hiểm y tế</t>
  </si>
  <si>
    <t>4: tình trạng đi học của trẻ em</t>
  </si>
  <si>
    <t>6: diện tích nhà ở</t>
  </si>
  <si>
    <t>8: hố xí/nhà tiêu hợp vệ sinh</t>
  </si>
  <si>
    <t>10: tài sản phục vụ tiếp cận thông tin</t>
  </si>
  <si>
    <t>Phụ lục số 4d</t>
  </si>
  <si>
    <t xml:space="preserve">Trong đó số hộ cận nghèo thiếu hụt các chỉ số về </t>
  </si>
  <si>
    <t xml:space="preserve">Tỷ lệ thiếu hụt các chỉ số so với tổng số hộ cận  nghèo </t>
  </si>
  <si>
    <t>Số hộ DTTS</t>
  </si>
  <si>
    <t>Tỷ lệ hộ nghèo
(%)</t>
  </si>
  <si>
    <t>Hộ nghèo theo các nhóm đối tượng</t>
  </si>
  <si>
    <t>Hộ nghèo DTTS</t>
  </si>
  <si>
    <t xml:space="preserve">Hộ nghèo thuộc  chính sách bảo trợ xã hội  </t>
  </si>
  <si>
    <t>Hộ nghèo thuộc chính sách ưu đãi người có công</t>
  </si>
  <si>
    <t>Hộ nghèo khác</t>
  </si>
  <si>
    <t xml:space="preserve">Số hộ </t>
  </si>
  <si>
    <t>Tỷ lệ
(%)</t>
  </si>
  <si>
    <t>Huyện, TX, TP</t>
  </si>
  <si>
    <t xml:space="preserve">Ghi chú:
</t>
  </si>
  <si>
    <t>Toàn tỉnh</t>
  </si>
  <si>
    <t>Ghi chú</t>
  </si>
  <si>
    <t>Phụ lục số 4đ                                                                      PHÂN TÍCH HỘ NGHÈO THEO CÁC NHÓM ĐỐI TƯỢNG</t>
  </si>
  <si>
    <t>Tổng số hộ cận nghèo</t>
  </si>
  <si>
    <t xml:space="preserve">PHÂN TÍCH HỘ CẬN NGHÈO THEO MỨC ĐỘ THIẾU HỤT TIẾP CẬN CÁC DỊCH VỤ XÃ HỘI CƠ BẢN </t>
  </si>
  <si>
    <t xml:space="preserve">PHÂN TÍCH HỘ NGHÈO THEO MỨC ĐỘ THIẾU HỤT TIẾP CẬN CÁC DỊCH VỤ XÃ HỘI CƠ BẢN  </t>
  </si>
  <si>
    <t>Đầu năm 2017</t>
  </si>
  <si>
    <t xml:space="preserve">                                                              (Kèm theo Quyết định số:           /QĐ-UBND ngày                   /2017 của UBND tỉnh Quảng Bình)</t>
  </si>
  <si>
    <t xml:space="preserve">                                                             (Kèm theo Quyết định số:           /QĐ-UBND ngày                   /2017 của UBND tỉnh Quảng Bình)</t>
  </si>
  <si>
    <t>Số TT</t>
  </si>
  <si>
    <t>Tổng số hộ cận nghèo</t>
  </si>
  <si>
    <t xml:space="preserve">Hộ nghèo do các nguyên nhân nghèo </t>
  </si>
  <si>
    <t xml:space="preserve"> Thiếu vốn  sản xuất</t>
  </si>
  <si>
    <t xml:space="preserve">Thiếu đất canh tác </t>
  </si>
  <si>
    <t>Thiếu phương tiện sản xuất</t>
  </si>
  <si>
    <t>Thiếu lao động</t>
  </si>
  <si>
    <t xml:space="preserve"> Có lao động nhưng không có việc làm </t>
  </si>
  <si>
    <t>Không biết cách làm ăn, không có tay nghề</t>
  </si>
  <si>
    <t>Đông người ăn theo</t>
  </si>
  <si>
    <t xml:space="preserve">Ốm đau nặng </t>
  </si>
  <si>
    <t xml:space="preserve">Mắc tệ nạn xã hội </t>
  </si>
  <si>
    <t xml:space="preserve">Chây lười lao động </t>
  </si>
  <si>
    <t xml:space="preserve">Nguyên nhân khác </t>
  </si>
  <si>
    <t>Tổng cộng</t>
  </si>
  <si>
    <t>TỔNG HỢP, PHÂN LOẠI HỘ NGHÈO THEO CHUẨN NGHÈO TIẾP CẬN ĐA CHIỀU</t>
  </si>
  <si>
    <t>Tổng số hộ, khẩu nghèo</t>
  </si>
  <si>
    <t>Trong đó</t>
  </si>
  <si>
    <t>Số hộ nghèo</t>
  </si>
  <si>
    <t>Số khẩu nghèo</t>
  </si>
  <si>
    <t>Hộ nghèo theo tiêu chí thu nhập</t>
  </si>
  <si>
    <t>Hộ nghèo thiếu hụt các dịch vụ xã hội cơ bản</t>
  </si>
  <si>
    <t>Thiếu hụt về tiêu chí BHYT</t>
  </si>
  <si>
    <t>Không thiếu hụt về tiêu chí BHYT</t>
  </si>
  <si>
    <t>1=3+5</t>
  </si>
  <si>
    <t>2=4+6</t>
  </si>
  <si>
    <t>5=7+9</t>
  </si>
  <si>
    <t>6=8+10</t>
  </si>
  <si>
    <t>.</t>
  </si>
  <si>
    <t>Huyện, thị xã, thành phố</t>
  </si>
  <si>
    <t>Huyện Lệ Thủy</t>
  </si>
  <si>
    <t>Huyện Quảng Ninh</t>
  </si>
  <si>
    <t>TP. Đồng Hới</t>
  </si>
  <si>
    <t>Huyện Quảng Trạch</t>
  </si>
  <si>
    <t>Thị xã Ba Đồn</t>
  </si>
  <si>
    <t>Huyện Tuyên Hóa</t>
  </si>
  <si>
    <t>Huyện Minh Hóa</t>
  </si>
  <si>
    <t>Toàn tỉnh (I + II)</t>
  </si>
  <si>
    <t>TỔNG HỢP DIỄN BIẾN KẾT QUẢ GIẢM SỐ HỘ NGHÈO NĂM 2017</t>
  </si>
  <si>
    <t>TỔNG HỢP DIỄN BIẾN KẾT QUẢ GIẢM SỐ HỘ CẬN NGHÈO NĂM 2017</t>
  </si>
  <si>
    <t>Phụ lục 5a.                                                          BIỂU TỔNG HỢP PHÂN TÍCH CÁC NGUYÊN NHÂN NGHÈO</t>
  </si>
  <si>
    <t>Huyện, thị xã,
 thành phố</t>
  </si>
  <si>
    <t>Cuối năm 2017</t>
  </si>
  <si>
    <t>HỘ NGHÈO</t>
  </si>
  <si>
    <t>Tổng tỷ lệ hộ nghèo, hộ cận nghèo</t>
  </si>
  <si>
    <t>9 = (5)+(8)</t>
  </si>
  <si>
    <t>Phụ lục số 1.             BIỂU TỔNG HỢP KẾT QUẢ RÀ SOÁT HỘ NGHÈO, HỘ CẬN NGHÈO NĂM 2017</t>
  </si>
  <si>
    <t>HỘ CẬN NGHÈO</t>
  </si>
  <si>
    <t>Phụ lục 2.                                           KẾT QUẢ TĂNG, GIẢM TỶ LỆ HỘ NGHÈO, HỘ CẬN NGHÈO NĂM 2017</t>
  </si>
  <si>
    <t>Kết quả tăng,
 giảm (-)</t>
  </si>
  <si>
    <t>Kết quả tăng, 
giảm (-)</t>
  </si>
  <si>
    <t>Phụ lục 5b.                                                          BIỂU TỔNG HỢP PHÂN TÍCH CÁC NGUYÊN NHÂN CẬN NGHÈO</t>
  </si>
  <si>
    <t>Phụ lục 3</t>
  </si>
  <si>
    <t>(Kèm theo Quyết định số:           /QĐ-UBND ngày      /     /2018 của UBND tỉnh Quảng Bình)</t>
  </si>
  <si>
    <t>(Kèm theo Quyết định số:           /QĐ - UBND ngày      /     /2018 của UBND tỉnh Quảng Bình)</t>
  </si>
  <si>
    <t>(Kèm theo Quyết định số:           /QĐ-UBND ngày      /     /2018 của UBND tỉnh Quảng Bình )</t>
  </si>
  <si>
    <t xml:space="preserve">        (Kèm theo Quyết định số:           /QĐ-UBND ngày      /     /2018 của UBND tỉnh Quảng Bình)</t>
  </si>
  <si>
    <t>(Kèm theo Quyết định số:           /QĐ-UBND ngày       /      /2018 của UBND tỉnh Quảng Bình)</t>
  </si>
  <si>
    <t>Khẩu nghèo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</si>
</sst>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b&quot;\ #,##0;&quot;$b&quot;\ \-#,##0"/>
    <numFmt numFmtId="181" formatCode="&quot;$b&quot;\ #,##0;[Red]&quot;$b&quot;\ \-#,##0"/>
    <numFmt numFmtId="182" formatCode="&quot;$b&quot;\ #,##0.00;&quot;$b&quot;\ \-#,##0.00"/>
    <numFmt numFmtId="183" formatCode="&quot;$b&quot;\ #,##0.00;[Red]&quot;$b&quot;\ \-#,##0.00"/>
    <numFmt numFmtId="184" formatCode="_ &quot;$b&quot;\ * #,##0_ ;_ &quot;$b&quot;\ * \-#,##0_ ;_ &quot;$b&quot;\ * &quot;-&quot;_ ;_ @_ "/>
    <numFmt numFmtId="185" formatCode="_ &quot;$b&quot;\ * #,##0.00_ ;_ &quot;$b&quot;\ * \-#,##0.00_ ;_ &quot;$b&quot;\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#,##0.0"/>
    <numFmt numFmtId="196" formatCode="0.0000000"/>
    <numFmt numFmtId="197" formatCode="#,##0.000"/>
    <numFmt numFmtId="198" formatCode="#,##0.0000"/>
    <numFmt numFmtId="199" formatCode="0.00000000"/>
    <numFmt numFmtId="200" formatCode="#,##0;[Red]#,##0"/>
    <numFmt numFmtId="201" formatCode="#,##0.00;[Red]#,##0.00"/>
  </numFmts>
  <fonts count="43">
    <font>
      <sz val="12"/>
      <name val="Times New Roman"/>
      <family val="0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0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5"/>
      <name val="Times New Roman"/>
      <family val="1"/>
    </font>
    <font>
      <b/>
      <sz val="4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0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top" wrapText="1"/>
    </xf>
    <xf numFmtId="0" fontId="11" fillId="0" borderId="0" xfId="0" applyFont="1" applyAlignment="1">
      <alignment horizontal="center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3" fontId="3" fillId="0" borderId="11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3" fontId="1" fillId="0" borderId="15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14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0" fillId="0" borderId="0" xfId="0" applyNumberFormat="1" applyFont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4" fontId="0" fillId="0" borderId="12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wrapText="1"/>
    </xf>
    <xf numFmtId="3" fontId="8" fillId="0" borderId="12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2" fontId="1" fillId="0" borderId="12" xfId="0" applyNumberFormat="1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17" xfId="0" applyFont="1" applyBorder="1" applyAlignment="1">
      <alignment/>
    </xf>
    <xf numFmtId="0" fontId="16" fillId="0" borderId="0" xfId="0" applyFont="1" applyBorder="1" applyAlignment="1">
      <alignment/>
    </xf>
    <xf numFmtId="3" fontId="8" fillId="0" borderId="11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2" fillId="0" borderId="0" xfId="0" applyFont="1" applyAlignment="1">
      <alignment/>
    </xf>
    <xf numFmtId="200" fontId="18" fillId="0" borderId="16" xfId="0" applyNumberFormat="1" applyFont="1" applyBorder="1" applyAlignment="1">
      <alignment horizontal="right"/>
    </xf>
    <xf numFmtId="201" fontId="18" fillId="0" borderId="16" xfId="0" applyNumberFormat="1" applyFont="1" applyBorder="1" applyAlignment="1">
      <alignment horizontal="right"/>
    </xf>
    <xf numFmtId="0" fontId="2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wrapText="1"/>
    </xf>
    <xf numFmtId="3" fontId="0" fillId="0" borderId="14" xfId="0" applyNumberFormat="1" applyFont="1" applyBorder="1" applyAlignment="1">
      <alignment horizontal="center" wrapText="1"/>
    </xf>
    <xf numFmtId="4" fontId="0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 horizontal="center" wrapText="1"/>
    </xf>
    <xf numFmtId="0" fontId="8" fillId="0" borderId="12" xfId="0" applyFont="1" applyFill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3" fontId="20" fillId="24" borderId="15" xfId="0" applyNumberFormat="1" applyFont="1" applyFill="1" applyBorder="1" applyAlignment="1">
      <alignment horizontal="center" vertical="center" wrapText="1"/>
    </xf>
    <xf numFmtId="3" fontId="20" fillId="24" borderId="12" xfId="0" applyNumberFormat="1" applyFont="1" applyFill="1" applyBorder="1" applyAlignment="1">
      <alignment horizontal="center" wrapText="1"/>
    </xf>
    <xf numFmtId="3" fontId="8" fillId="0" borderId="12" xfId="0" applyNumberFormat="1" applyFont="1" applyBorder="1" applyAlignment="1">
      <alignment wrapText="1"/>
    </xf>
    <xf numFmtId="3" fontId="1" fillId="0" borderId="11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3" fontId="7" fillId="0" borderId="14" xfId="0" applyNumberFormat="1" applyFont="1" applyBorder="1" applyAlignment="1">
      <alignment horizontal="center" wrapText="1"/>
    </xf>
    <xf numFmtId="3" fontId="7" fillId="0" borderId="14" xfId="0" applyNumberFormat="1" applyFont="1" applyBorder="1" applyAlignment="1">
      <alignment wrapText="1"/>
    </xf>
    <xf numFmtId="3" fontId="0" fillId="24" borderId="14" xfId="0" applyNumberFormat="1" applyFont="1" applyFill="1" applyBorder="1" applyAlignment="1">
      <alignment horizontal="center" wrapText="1"/>
    </xf>
    <xf numFmtId="4" fontId="0" fillId="24" borderId="14" xfId="0" applyNumberFormat="1" applyFont="1" applyFill="1" applyBorder="1" applyAlignment="1">
      <alignment horizontal="center" wrapText="1"/>
    </xf>
    <xf numFmtId="4" fontId="0" fillId="0" borderId="14" xfId="0" applyNumberFormat="1" applyFont="1" applyBorder="1" applyAlignment="1">
      <alignment horizontal="center" wrapText="1"/>
    </xf>
    <xf numFmtId="3" fontId="0" fillId="0" borderId="14" xfId="0" applyNumberFormat="1" applyFont="1" applyFill="1" applyBorder="1" applyAlignment="1">
      <alignment horizontal="center" wrapText="1"/>
    </xf>
    <xf numFmtId="4" fontId="0" fillId="0" borderId="14" xfId="0" applyNumberFormat="1" applyFont="1" applyFill="1" applyBorder="1" applyAlignment="1">
      <alignment horizontal="center" wrapText="1"/>
    </xf>
    <xf numFmtId="3" fontId="7" fillId="0" borderId="10" xfId="0" applyNumberFormat="1" applyFont="1" applyBorder="1" applyAlignment="1">
      <alignment horizontal="center" wrapText="1"/>
    </xf>
    <xf numFmtId="3" fontId="7" fillId="0" borderId="10" xfId="0" applyNumberFormat="1" applyFont="1" applyBorder="1" applyAlignment="1">
      <alignment wrapText="1"/>
    </xf>
    <xf numFmtId="3" fontId="0" fillId="24" borderId="10" xfId="0" applyNumberFormat="1" applyFont="1" applyFill="1" applyBorder="1" applyAlignment="1">
      <alignment horizontal="center" wrapText="1"/>
    </xf>
    <xf numFmtId="4" fontId="0" fillId="24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Border="1" applyAlignment="1">
      <alignment horizontal="center" wrapText="1"/>
    </xf>
    <xf numFmtId="3" fontId="1" fillId="24" borderId="12" xfId="0" applyNumberFormat="1" applyFont="1" applyFill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3" fontId="0" fillId="0" borderId="14" xfId="0" applyNumberFormat="1" applyFont="1" applyBorder="1" applyAlignment="1">
      <alignment horizontal="center" vertical="center"/>
    </xf>
    <xf numFmtId="3" fontId="8" fillId="0" borderId="12" xfId="0" applyNumberFormat="1" applyFont="1" applyFill="1" applyBorder="1" applyAlignment="1">
      <alignment wrapText="1"/>
    </xf>
    <xf numFmtId="3" fontId="20" fillId="24" borderId="19" xfId="0" applyNumberFormat="1" applyFont="1" applyFill="1" applyBorder="1" applyAlignment="1">
      <alignment horizontal="center" vertical="center" wrapText="1"/>
    </xf>
    <xf numFmtId="3" fontId="20" fillId="24" borderId="20" xfId="0" applyNumberFormat="1" applyFont="1" applyFill="1" applyBorder="1" applyAlignment="1">
      <alignment horizontal="center" wrapText="1"/>
    </xf>
    <xf numFmtId="3" fontId="1" fillId="24" borderId="11" xfId="0" applyNumberFormat="1" applyFont="1" applyFill="1" applyBorder="1" applyAlignment="1">
      <alignment horizontal="center" wrapText="1"/>
    </xf>
    <xf numFmtId="4" fontId="1" fillId="24" borderId="11" xfId="0" applyNumberFormat="1" applyFont="1" applyFill="1" applyBorder="1" applyAlignment="1">
      <alignment horizontal="center" wrapText="1"/>
    </xf>
    <xf numFmtId="0" fontId="6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center"/>
    </xf>
    <xf numFmtId="3" fontId="0" fillId="24" borderId="21" xfId="0" applyNumberFormat="1" applyFont="1" applyFill="1" applyBorder="1" applyAlignment="1">
      <alignment horizontal="center" wrapText="1"/>
    </xf>
    <xf numFmtId="4" fontId="0" fillId="24" borderId="21" xfId="0" applyNumberFormat="1" applyFont="1" applyFill="1" applyBorder="1" applyAlignment="1">
      <alignment horizontal="center" wrapText="1"/>
    </xf>
    <xf numFmtId="3" fontId="15" fillId="0" borderId="14" xfId="0" applyNumberFormat="1" applyFont="1" applyFill="1" applyBorder="1" applyAlignment="1">
      <alignment horizontal="center" vertical="center" wrapText="1"/>
    </xf>
    <xf numFmtId="2" fontId="15" fillId="0" borderId="14" xfId="0" applyNumberFormat="1" applyFont="1" applyFill="1" applyBorder="1" applyAlignment="1">
      <alignment horizontal="center" vertical="center" wrapText="1"/>
    </xf>
    <xf numFmtId="2" fontId="15" fillId="0" borderId="14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3" fontId="0" fillId="24" borderId="15" xfId="0" applyNumberFormat="1" applyFont="1" applyFill="1" applyBorder="1" applyAlignment="1">
      <alignment horizontal="center" wrapText="1"/>
    </xf>
    <xf numFmtId="4" fontId="0" fillId="24" borderId="15" xfId="0" applyNumberFormat="1" applyFont="1" applyFill="1" applyBorder="1" applyAlignment="1">
      <alignment horizontal="center" wrapText="1"/>
    </xf>
    <xf numFmtId="4" fontId="1" fillId="24" borderId="12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0" fillId="0" borderId="14" xfId="0" applyFont="1" applyBorder="1" applyAlignment="1">
      <alignment horizontal="center" wrapText="1"/>
    </xf>
    <xf numFmtId="0" fontId="0" fillId="0" borderId="23" xfId="0" applyFont="1" applyBorder="1" applyAlignment="1">
      <alignment wrapText="1"/>
    </xf>
    <xf numFmtId="3" fontId="0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3" fontId="15" fillId="0" borderId="14" xfId="0" applyNumberFormat="1" applyFont="1" applyFill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14" xfId="0" applyFont="1" applyFill="1" applyBorder="1" applyAlignment="1">
      <alignment horizontal="right" vertical="center" wrapText="1"/>
    </xf>
    <xf numFmtId="2" fontId="15" fillId="0" borderId="14" xfId="0" applyNumberFormat="1" applyFont="1" applyBorder="1" applyAlignment="1">
      <alignment vertical="center" wrapText="1"/>
    </xf>
    <xf numFmtId="2" fontId="15" fillId="24" borderId="14" xfId="0" applyNumberFormat="1" applyFont="1" applyFill="1" applyBorder="1" applyAlignment="1">
      <alignment vertical="center" wrapText="1"/>
    </xf>
    <xf numFmtId="3" fontId="15" fillId="0" borderId="14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22" xfId="0" applyFont="1" applyFill="1" applyBorder="1" applyAlignment="1">
      <alignment wrapText="1"/>
    </xf>
    <xf numFmtId="0" fontId="21" fillId="0" borderId="16" xfId="0" applyFont="1" applyBorder="1" applyAlignment="1">
      <alignment horizontal="center" wrapText="1"/>
    </xf>
    <xf numFmtId="2" fontId="8" fillId="0" borderId="16" xfId="0" applyNumberFormat="1" applyFont="1" applyBorder="1" applyAlignment="1">
      <alignment vertical="top" wrapText="1"/>
    </xf>
    <xf numFmtId="2" fontId="7" fillId="0" borderId="14" xfId="0" applyNumberFormat="1" applyFont="1" applyBorder="1" applyAlignment="1">
      <alignment vertical="top" wrapText="1"/>
    </xf>
    <xf numFmtId="3" fontId="7" fillId="0" borderId="14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vertical="top" wrapText="1"/>
    </xf>
    <xf numFmtId="4" fontId="7" fillId="0" borderId="10" xfId="0" applyNumberFormat="1" applyFont="1" applyBorder="1" applyAlignment="1">
      <alignment vertical="top" wrapText="1"/>
    </xf>
    <xf numFmtId="2" fontId="8" fillId="0" borderId="12" xfId="0" applyNumberFormat="1" applyFont="1" applyBorder="1" applyAlignment="1">
      <alignment vertical="top" wrapText="1"/>
    </xf>
    <xf numFmtId="3" fontId="7" fillId="0" borderId="14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21" fillId="0" borderId="16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top" wrapText="1"/>
    </xf>
    <xf numFmtId="194" fontId="7" fillId="0" borderId="10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3" fontId="10" fillId="0" borderId="14" xfId="0" applyNumberFormat="1" applyFont="1" applyBorder="1" applyAlignment="1">
      <alignment/>
    </xf>
    <xf numFmtId="0" fontId="10" fillId="0" borderId="14" xfId="0" applyFont="1" applyBorder="1" applyAlignment="1">
      <alignment/>
    </xf>
    <xf numFmtId="4" fontId="10" fillId="0" borderId="14" xfId="0" applyNumberFormat="1" applyFont="1" applyBorder="1" applyAlignment="1">
      <alignment/>
    </xf>
    <xf numFmtId="200" fontId="12" fillId="0" borderId="14" xfId="0" applyNumberFormat="1" applyFont="1" applyBorder="1" applyAlignment="1">
      <alignment horizontal="right"/>
    </xf>
    <xf numFmtId="201" fontId="12" fillId="0" borderId="14" xfId="0" applyNumberFormat="1" applyFont="1" applyBorder="1" applyAlignment="1">
      <alignment horizontal="right"/>
    </xf>
    <xf numFmtId="200" fontId="12" fillId="0" borderId="14" xfId="0" applyNumberFormat="1" applyFont="1" applyBorder="1" applyAlignment="1">
      <alignment horizontal="right" wrapText="1"/>
    </xf>
    <xf numFmtId="201" fontId="12" fillId="0" borderId="14" xfId="0" applyNumberFormat="1" applyFont="1" applyBorder="1" applyAlignment="1">
      <alignment horizontal="right" wrapText="1"/>
    </xf>
    <xf numFmtId="0" fontId="10" fillId="0" borderId="14" xfId="0" applyFont="1" applyBorder="1" applyAlignment="1">
      <alignment horizontal="left" wrapText="1"/>
    </xf>
    <xf numFmtId="0" fontId="10" fillId="0" borderId="14" xfId="0" applyFont="1" applyFill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200" fontId="12" fillId="0" borderId="10" xfId="0" applyNumberFormat="1" applyFont="1" applyBorder="1" applyAlignment="1">
      <alignment horizontal="right"/>
    </xf>
    <xf numFmtId="201" fontId="12" fillId="0" borderId="10" xfId="0" applyNumberFormat="1" applyFont="1" applyBorder="1" applyAlignment="1">
      <alignment horizontal="right"/>
    </xf>
    <xf numFmtId="200" fontId="12" fillId="0" borderId="10" xfId="0" applyNumberFormat="1" applyFont="1" applyBorder="1" applyAlignment="1">
      <alignment horizontal="right" wrapText="1"/>
    </xf>
    <xf numFmtId="201" fontId="12" fillId="0" borderId="10" xfId="0" applyNumberFormat="1" applyFont="1" applyBorder="1" applyAlignment="1">
      <alignment horizontal="right" wrapText="1"/>
    </xf>
    <xf numFmtId="3" fontId="10" fillId="24" borderId="11" xfId="0" applyNumberFormat="1" applyFont="1" applyFill="1" applyBorder="1" applyAlignment="1">
      <alignment horizontal="right" vertical="center"/>
    </xf>
    <xf numFmtId="0" fontId="10" fillId="0" borderId="11" xfId="0" applyFont="1" applyBorder="1" applyAlignment="1">
      <alignment/>
    </xf>
    <xf numFmtId="3" fontId="12" fillId="0" borderId="11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4" fontId="0" fillId="0" borderId="14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 wrapText="1"/>
    </xf>
    <xf numFmtId="3" fontId="7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vertical="top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right" vertical="center" wrapText="1"/>
    </xf>
    <xf numFmtId="3" fontId="0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24" borderId="16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24" borderId="11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3" fontId="1" fillId="24" borderId="25" xfId="0" applyNumberFormat="1" applyFont="1" applyFill="1" applyBorder="1" applyAlignment="1">
      <alignment horizontal="center" vertical="center" wrapText="1"/>
    </xf>
    <xf numFmtId="3" fontId="1" fillId="24" borderId="26" xfId="0" applyNumberFormat="1" applyFont="1" applyFill="1" applyBorder="1" applyAlignment="1">
      <alignment horizontal="center" vertical="center" wrapText="1"/>
    </xf>
    <xf numFmtId="3" fontId="1" fillId="24" borderId="2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2" fillId="0" borderId="28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8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wrapText="1"/>
    </xf>
    <xf numFmtId="0" fontId="10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18" fillId="0" borderId="16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31">
      <selection activeCell="G7" sqref="G7"/>
    </sheetView>
  </sheetViews>
  <sheetFormatPr defaultColWidth="9.00390625" defaultRowHeight="15.75"/>
  <cols>
    <col min="1" max="1" width="4.25390625" style="0" customWidth="1"/>
    <col min="2" max="2" width="16.625" style="0" customWidth="1"/>
    <col min="3" max="4" width="8.625" style="0" customWidth="1"/>
    <col min="5" max="5" width="7.50390625" style="0" customWidth="1"/>
    <col min="6" max="6" width="7.25390625" style="0" customWidth="1"/>
    <col min="7" max="7" width="6.625" style="0" customWidth="1"/>
    <col min="8" max="8" width="8.625" style="0" customWidth="1"/>
    <col min="9" max="9" width="7.75390625" style="0" customWidth="1"/>
    <col min="10" max="10" width="7.375" style="0" customWidth="1"/>
    <col min="11" max="11" width="10.25390625" style="0" customWidth="1"/>
  </cols>
  <sheetData>
    <row r="1" spans="1:11" ht="15.75" customHeight="1">
      <c r="A1" s="243" t="s">
        <v>132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s="57" customFormat="1" ht="15.75">
      <c r="A2" s="244" t="s">
        <v>143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1" s="57" customFormat="1" ht="9" customHeight="1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10" ht="15.75">
      <c r="A4" s="63"/>
      <c r="B4" s="63"/>
      <c r="C4" s="63"/>
      <c r="D4" s="63"/>
      <c r="E4" s="63"/>
      <c r="F4" s="63"/>
      <c r="G4" s="63"/>
      <c r="H4" s="63"/>
      <c r="I4" s="63"/>
      <c r="J4" s="63"/>
    </row>
    <row r="5" spans="1:11" ht="19.5" customHeight="1">
      <c r="A5" s="248" t="s">
        <v>0</v>
      </c>
      <c r="B5" s="248" t="s">
        <v>16</v>
      </c>
      <c r="C5" s="248" t="s">
        <v>1</v>
      </c>
      <c r="D5" s="248" t="s">
        <v>2</v>
      </c>
      <c r="E5" s="247" t="s">
        <v>3</v>
      </c>
      <c r="F5" s="247"/>
      <c r="G5" s="247"/>
      <c r="H5" s="247" t="s">
        <v>4</v>
      </c>
      <c r="I5" s="247"/>
      <c r="J5" s="247"/>
      <c r="K5" s="245" t="s">
        <v>130</v>
      </c>
    </row>
    <row r="6" spans="1:11" ht="47.25" customHeight="1">
      <c r="A6" s="249"/>
      <c r="B6" s="249"/>
      <c r="C6" s="249"/>
      <c r="D6" s="249"/>
      <c r="E6" s="8" t="s">
        <v>5</v>
      </c>
      <c r="F6" s="8" t="s">
        <v>6</v>
      </c>
      <c r="G6" s="7" t="s">
        <v>15</v>
      </c>
      <c r="H6" s="8" t="s">
        <v>5</v>
      </c>
      <c r="I6" s="8" t="s">
        <v>6</v>
      </c>
      <c r="J6" s="7" t="s">
        <v>15</v>
      </c>
      <c r="K6" s="246"/>
    </row>
    <row r="7" spans="1:11" ht="18" customHeight="1">
      <c r="A7" s="2" t="s">
        <v>7</v>
      </c>
      <c r="B7" s="2" t="s">
        <v>8</v>
      </c>
      <c r="C7" s="2">
        <v>1</v>
      </c>
      <c r="D7" s="2">
        <v>2</v>
      </c>
      <c r="E7" s="2">
        <v>3</v>
      </c>
      <c r="F7" s="2">
        <v>4</v>
      </c>
      <c r="G7" s="2" t="s">
        <v>9</v>
      </c>
      <c r="H7" s="2">
        <v>6</v>
      </c>
      <c r="I7" s="2">
        <v>7</v>
      </c>
      <c r="J7" s="2" t="s">
        <v>10</v>
      </c>
      <c r="K7" s="204" t="s">
        <v>131</v>
      </c>
    </row>
    <row r="8" spans="1:11" ht="18" customHeight="1">
      <c r="A8" s="3" t="s">
        <v>11</v>
      </c>
      <c r="B8" s="4" t="s">
        <v>12</v>
      </c>
      <c r="C8" s="18">
        <f>C9+C10+C11+C12+C13+C14+C15</f>
        <v>48546</v>
      </c>
      <c r="D8" s="18">
        <f>D9+D10+D11+D12+D13+D14+D15</f>
        <v>184574</v>
      </c>
      <c r="E8" s="18">
        <f>E9+E10+E11+E12+E13+E14+E15</f>
        <v>1278</v>
      </c>
      <c r="F8" s="18">
        <f>F9+F10+F11+F12+F13+F14+F15</f>
        <v>3912</v>
      </c>
      <c r="G8" s="19">
        <f aca="true" t="shared" si="0" ref="G8:G33">E8/C8*100</f>
        <v>2.632554690396737</v>
      </c>
      <c r="H8" s="20">
        <f>H9+H10+H11+H12+H13+H14+H15</f>
        <v>2040</v>
      </c>
      <c r="I8" s="20">
        <f>I9+I10+I11+I12+I13+I14+I15</f>
        <v>7900</v>
      </c>
      <c r="J8" s="19">
        <f aca="true" t="shared" si="1" ref="J8:J33">H8/C8*100</f>
        <v>4.202199975281177</v>
      </c>
      <c r="K8" s="22">
        <f aca="true" t="shared" si="2" ref="K8:K24">G8+J8</f>
        <v>6.834754665677914</v>
      </c>
    </row>
    <row r="9" spans="1:11" s="1" customFormat="1" ht="18" customHeight="1">
      <c r="A9" s="77">
        <v>1</v>
      </c>
      <c r="B9" s="78" t="s">
        <v>17</v>
      </c>
      <c r="C9" s="79">
        <v>3454</v>
      </c>
      <c r="D9" s="79">
        <v>12900</v>
      </c>
      <c r="E9" s="21">
        <v>136</v>
      </c>
      <c r="F9" s="21">
        <v>395</v>
      </c>
      <c r="G9" s="80">
        <f t="shared" si="0"/>
        <v>3.937463810075275</v>
      </c>
      <c r="H9" s="21">
        <v>94</v>
      </c>
      <c r="I9" s="21">
        <v>326</v>
      </c>
      <c r="J9" s="80">
        <f t="shared" si="1"/>
        <v>2.7214823393167342</v>
      </c>
      <c r="K9" s="205">
        <f t="shared" si="2"/>
        <v>6.658946149392009</v>
      </c>
    </row>
    <row r="10" spans="1:11" s="1" customFormat="1" ht="18" customHeight="1">
      <c r="A10" s="77">
        <v>2</v>
      </c>
      <c r="B10" s="78" t="s">
        <v>18</v>
      </c>
      <c r="C10" s="39">
        <v>1248</v>
      </c>
      <c r="D10" s="39">
        <v>5038</v>
      </c>
      <c r="E10" s="39">
        <v>53</v>
      </c>
      <c r="F10" s="39">
        <v>144</v>
      </c>
      <c r="G10" s="80">
        <f t="shared" si="0"/>
        <v>4.246794871794872</v>
      </c>
      <c r="H10" s="39">
        <v>110</v>
      </c>
      <c r="I10" s="39">
        <v>416</v>
      </c>
      <c r="J10" s="80">
        <f t="shared" si="1"/>
        <v>8.814102564102564</v>
      </c>
      <c r="K10" s="205">
        <f t="shared" si="2"/>
        <v>13.060897435897436</v>
      </c>
    </row>
    <row r="11" spans="1:11" s="1" customFormat="1" ht="18" customHeight="1">
      <c r="A11" s="77">
        <v>3</v>
      </c>
      <c r="B11" s="78" t="s">
        <v>19</v>
      </c>
      <c r="C11" s="79">
        <v>23334</v>
      </c>
      <c r="D11" s="79">
        <v>80691</v>
      </c>
      <c r="E11" s="21">
        <v>136</v>
      </c>
      <c r="F11" s="21">
        <v>360</v>
      </c>
      <c r="G11" s="80">
        <f t="shared" si="0"/>
        <v>0.5828404902717065</v>
      </c>
      <c r="H11" s="21">
        <v>155</v>
      </c>
      <c r="I11" s="21">
        <v>492</v>
      </c>
      <c r="J11" s="80">
        <f t="shared" si="1"/>
        <v>0.6642667352361361</v>
      </c>
      <c r="K11" s="205">
        <f t="shared" si="2"/>
        <v>1.2471072255078426</v>
      </c>
    </row>
    <row r="12" spans="1:11" s="1" customFormat="1" ht="18" customHeight="1">
      <c r="A12" s="77">
        <v>4</v>
      </c>
      <c r="B12" s="78" t="s">
        <v>26</v>
      </c>
      <c r="C12" s="79">
        <v>4889</v>
      </c>
      <c r="D12" s="79">
        <v>19677</v>
      </c>
      <c r="E12" s="21">
        <v>161</v>
      </c>
      <c r="F12" s="21">
        <v>577</v>
      </c>
      <c r="G12" s="80">
        <f t="shared" si="0"/>
        <v>3.293106974841481</v>
      </c>
      <c r="H12" s="21">
        <v>44</v>
      </c>
      <c r="I12" s="21">
        <v>148</v>
      </c>
      <c r="J12" s="80">
        <f t="shared" si="1"/>
        <v>0.899979545919411</v>
      </c>
      <c r="K12" s="205">
        <f t="shared" si="2"/>
        <v>4.193086520760892</v>
      </c>
    </row>
    <row r="13" spans="1:11" s="1" customFormat="1" ht="18" customHeight="1">
      <c r="A13" s="77">
        <v>5</v>
      </c>
      <c r="B13" s="78" t="s">
        <v>24</v>
      </c>
      <c r="C13" s="79">
        <v>11881</v>
      </c>
      <c r="D13" s="79">
        <v>52986</v>
      </c>
      <c r="E13" s="21">
        <v>581</v>
      </c>
      <c r="F13" s="21">
        <v>1680</v>
      </c>
      <c r="G13" s="80">
        <f t="shared" si="0"/>
        <v>4.890160760878714</v>
      </c>
      <c r="H13" s="21">
        <v>597</v>
      </c>
      <c r="I13" s="21">
        <v>2290</v>
      </c>
      <c r="J13" s="80">
        <f t="shared" si="1"/>
        <v>5.024829559801364</v>
      </c>
      <c r="K13" s="205">
        <f t="shared" si="2"/>
        <v>9.914990320680078</v>
      </c>
    </row>
    <row r="14" spans="1:11" s="1" customFormat="1" ht="18" customHeight="1">
      <c r="A14" s="77">
        <v>6</v>
      </c>
      <c r="B14" s="78" t="s">
        <v>25</v>
      </c>
      <c r="C14" s="79">
        <v>1863</v>
      </c>
      <c r="D14" s="79">
        <v>6660</v>
      </c>
      <c r="E14" s="21">
        <v>137</v>
      </c>
      <c r="F14" s="21">
        <v>505</v>
      </c>
      <c r="G14" s="80">
        <f t="shared" si="0"/>
        <v>7.353730542136338</v>
      </c>
      <c r="H14" s="21">
        <v>132</v>
      </c>
      <c r="I14" s="21">
        <v>518</v>
      </c>
      <c r="J14" s="80">
        <f t="shared" si="1"/>
        <v>7.085346215780998</v>
      </c>
      <c r="K14" s="205">
        <f t="shared" si="2"/>
        <v>14.439076757917336</v>
      </c>
    </row>
    <row r="15" spans="1:11" s="1" customFormat="1" ht="18" customHeight="1">
      <c r="A15" s="81">
        <v>7</v>
      </c>
      <c r="B15" s="82" t="s">
        <v>22</v>
      </c>
      <c r="C15" s="83">
        <v>1877</v>
      </c>
      <c r="D15" s="83">
        <v>6622</v>
      </c>
      <c r="E15" s="84">
        <v>74</v>
      </c>
      <c r="F15" s="84">
        <v>251</v>
      </c>
      <c r="G15" s="85">
        <f t="shared" si="0"/>
        <v>3.942461374533831</v>
      </c>
      <c r="H15" s="84">
        <v>908</v>
      </c>
      <c r="I15" s="84">
        <v>3710</v>
      </c>
      <c r="J15" s="85">
        <f t="shared" si="1"/>
        <v>48.375066595631324</v>
      </c>
      <c r="K15" s="206">
        <f t="shared" si="2"/>
        <v>52.31752797016515</v>
      </c>
    </row>
    <row r="16" spans="1:11" s="1" customFormat="1" ht="18" customHeight="1">
      <c r="A16" s="86" t="s">
        <v>13</v>
      </c>
      <c r="B16" s="87" t="s">
        <v>14</v>
      </c>
      <c r="C16" s="88">
        <f>C17+C18+C19+C20+C21+C22+C23+C24</f>
        <v>196325</v>
      </c>
      <c r="D16" s="88">
        <f>D17+D18+D19+D20+D21+D22+D23+D24</f>
        <v>784970</v>
      </c>
      <c r="E16" s="88">
        <f>E17+E18+E19+E20+E21+E22+E23+E24</f>
        <v>21941</v>
      </c>
      <c r="F16" s="88">
        <f>F17+F18+F19+F20+F21+F22+F23+F24</f>
        <v>73562</v>
      </c>
      <c r="G16" s="22">
        <f t="shared" si="0"/>
        <v>11.175856360626513</v>
      </c>
      <c r="H16" s="23">
        <f>H17+H18+H19+H20+H21+H22+H23+H24</f>
        <v>27426</v>
      </c>
      <c r="I16" s="23">
        <f>I17+I18+I19+I20+I21+I22+I23+I24</f>
        <v>114712</v>
      </c>
      <c r="J16" s="22">
        <f t="shared" si="1"/>
        <v>13.969693110913026</v>
      </c>
      <c r="K16" s="22">
        <f t="shared" si="2"/>
        <v>25.14554947153954</v>
      </c>
    </row>
    <row r="17" spans="1:11" s="1" customFormat="1" ht="18" customHeight="1">
      <c r="A17" s="77">
        <v>1</v>
      </c>
      <c r="B17" s="78" t="s">
        <v>17</v>
      </c>
      <c r="C17" s="79">
        <v>37198</v>
      </c>
      <c r="D17" s="79">
        <v>149995</v>
      </c>
      <c r="E17" s="21">
        <v>2927</v>
      </c>
      <c r="F17" s="21">
        <v>9576</v>
      </c>
      <c r="G17" s="80">
        <f t="shared" si="0"/>
        <v>7.868702618420345</v>
      </c>
      <c r="H17" s="21">
        <v>2072</v>
      </c>
      <c r="I17" s="21">
        <v>8027</v>
      </c>
      <c r="J17" s="80">
        <f t="shared" si="1"/>
        <v>5.570191945803538</v>
      </c>
      <c r="K17" s="205">
        <f t="shared" si="2"/>
        <v>13.438894564223883</v>
      </c>
    </row>
    <row r="18" spans="1:11" s="1" customFormat="1" ht="18" customHeight="1">
      <c r="A18" s="77">
        <v>2</v>
      </c>
      <c r="B18" s="78" t="s">
        <v>18</v>
      </c>
      <c r="C18" s="79">
        <v>24867</v>
      </c>
      <c r="D18" s="79">
        <v>97694</v>
      </c>
      <c r="E18" s="21">
        <v>2415</v>
      </c>
      <c r="F18" s="21">
        <v>7332</v>
      </c>
      <c r="G18" s="80">
        <f t="shared" si="0"/>
        <v>9.711666063457594</v>
      </c>
      <c r="H18" s="21">
        <v>2296</v>
      </c>
      <c r="I18" s="21">
        <v>8456</v>
      </c>
      <c r="J18" s="80">
        <f t="shared" si="1"/>
        <v>9.233120199461133</v>
      </c>
      <c r="K18" s="205">
        <f t="shared" si="2"/>
        <v>18.944786262918726</v>
      </c>
    </row>
    <row r="19" spans="1:11" s="1" customFormat="1" ht="18" customHeight="1">
      <c r="A19" s="77">
        <v>3</v>
      </c>
      <c r="B19" s="78" t="s">
        <v>19</v>
      </c>
      <c r="C19" s="79">
        <v>9878</v>
      </c>
      <c r="D19" s="79">
        <v>38535</v>
      </c>
      <c r="E19" s="21">
        <v>113</v>
      </c>
      <c r="F19" s="21">
        <v>293</v>
      </c>
      <c r="G19" s="80">
        <f t="shared" si="0"/>
        <v>1.1439562664506984</v>
      </c>
      <c r="H19" s="21">
        <v>132</v>
      </c>
      <c r="I19" s="21">
        <v>340</v>
      </c>
      <c r="J19" s="80">
        <f t="shared" si="1"/>
        <v>1.3363028953229399</v>
      </c>
      <c r="K19" s="205">
        <f t="shared" si="2"/>
        <v>2.4802591617736383</v>
      </c>
    </row>
    <row r="20" spans="1:11" s="1" customFormat="1" ht="18" customHeight="1">
      <c r="A20" s="77">
        <v>4</v>
      </c>
      <c r="B20" s="78" t="s">
        <v>20</v>
      </c>
      <c r="C20" s="79">
        <v>43478</v>
      </c>
      <c r="D20" s="79">
        <v>177921</v>
      </c>
      <c r="E20" s="21">
        <v>3489</v>
      </c>
      <c r="F20" s="21">
        <v>10578</v>
      </c>
      <c r="G20" s="80">
        <f t="shared" si="0"/>
        <v>8.024748148488891</v>
      </c>
      <c r="H20" s="21">
        <v>3708</v>
      </c>
      <c r="I20" s="21">
        <v>14237</v>
      </c>
      <c r="J20" s="80">
        <f t="shared" si="1"/>
        <v>8.528451170707024</v>
      </c>
      <c r="K20" s="205">
        <f t="shared" si="2"/>
        <v>16.553199319195915</v>
      </c>
    </row>
    <row r="21" spans="1:11" s="1" customFormat="1" ht="18" customHeight="1">
      <c r="A21" s="77">
        <v>5</v>
      </c>
      <c r="B21" s="78" t="s">
        <v>21</v>
      </c>
      <c r="C21" s="79">
        <v>31142</v>
      </c>
      <c r="D21" s="79">
        <v>120793</v>
      </c>
      <c r="E21" s="21">
        <v>2839</v>
      </c>
      <c r="F21" s="21">
        <v>7072</v>
      </c>
      <c r="G21" s="80">
        <f t="shared" si="0"/>
        <v>9.116305953374864</v>
      </c>
      <c r="H21" s="21">
        <v>4670</v>
      </c>
      <c r="I21" s="21">
        <v>18219</v>
      </c>
      <c r="J21" s="80">
        <f t="shared" si="1"/>
        <v>14.995825573180912</v>
      </c>
      <c r="K21" s="205">
        <f t="shared" si="2"/>
        <v>24.11213152655578</v>
      </c>
    </row>
    <row r="22" spans="1:11" s="1" customFormat="1" ht="18" customHeight="1">
      <c r="A22" s="77">
        <v>6</v>
      </c>
      <c r="B22" s="78" t="s">
        <v>24</v>
      </c>
      <c r="C22" s="79">
        <v>16214</v>
      </c>
      <c r="D22" s="79">
        <v>65442</v>
      </c>
      <c r="E22" s="21">
        <v>1067</v>
      </c>
      <c r="F22" s="21">
        <v>2617</v>
      </c>
      <c r="G22" s="80">
        <f t="shared" si="0"/>
        <v>6.580732700135686</v>
      </c>
      <c r="H22" s="21">
        <v>4030</v>
      </c>
      <c r="I22" s="21">
        <v>17847</v>
      </c>
      <c r="J22" s="80">
        <f t="shared" si="1"/>
        <v>24.855063525348463</v>
      </c>
      <c r="K22" s="205">
        <f t="shared" si="2"/>
        <v>31.435796225484147</v>
      </c>
    </row>
    <row r="23" spans="1:11" s="1" customFormat="1" ht="18" customHeight="1">
      <c r="A23" s="77">
        <v>7</v>
      </c>
      <c r="B23" s="78" t="s">
        <v>25</v>
      </c>
      <c r="C23" s="79">
        <v>22138</v>
      </c>
      <c r="D23" s="79">
        <v>85123</v>
      </c>
      <c r="E23" s="21">
        <v>4741</v>
      </c>
      <c r="F23" s="21">
        <v>17061</v>
      </c>
      <c r="G23" s="80">
        <f t="shared" si="0"/>
        <v>21.415665371758966</v>
      </c>
      <c r="H23" s="21">
        <v>5434</v>
      </c>
      <c r="I23" s="21">
        <v>24722</v>
      </c>
      <c r="J23" s="80">
        <f t="shared" si="1"/>
        <v>24.546029451621646</v>
      </c>
      <c r="K23" s="205">
        <f t="shared" si="2"/>
        <v>45.96169482338061</v>
      </c>
    </row>
    <row r="24" spans="1:11" s="1" customFormat="1" ht="18" customHeight="1">
      <c r="A24" s="81">
        <v>8</v>
      </c>
      <c r="B24" s="82" t="s">
        <v>22</v>
      </c>
      <c r="C24" s="84">
        <v>11410</v>
      </c>
      <c r="D24" s="84">
        <v>49467</v>
      </c>
      <c r="E24" s="84">
        <v>4350</v>
      </c>
      <c r="F24" s="84">
        <v>19033</v>
      </c>
      <c r="G24" s="85">
        <f t="shared" si="0"/>
        <v>38.12445223488169</v>
      </c>
      <c r="H24" s="84">
        <v>5084</v>
      </c>
      <c r="I24" s="84">
        <v>22864</v>
      </c>
      <c r="J24" s="85">
        <f t="shared" si="1"/>
        <v>44.55740578439965</v>
      </c>
      <c r="K24" s="206">
        <f t="shared" si="2"/>
        <v>82.68185801928134</v>
      </c>
    </row>
    <row r="25" spans="1:11" s="1" customFormat="1" ht="18" customHeight="1">
      <c r="A25" s="49" t="s">
        <v>23</v>
      </c>
      <c r="B25" s="89" t="s">
        <v>38</v>
      </c>
      <c r="C25" s="23">
        <f aca="true" t="shared" si="3" ref="C25:F29">C8+C16</f>
        <v>244871</v>
      </c>
      <c r="D25" s="23">
        <f t="shared" si="3"/>
        <v>969544</v>
      </c>
      <c r="E25" s="23">
        <f t="shared" si="3"/>
        <v>23219</v>
      </c>
      <c r="F25" s="23">
        <f t="shared" si="3"/>
        <v>77474</v>
      </c>
      <c r="G25" s="22">
        <f t="shared" si="0"/>
        <v>9.482135491748716</v>
      </c>
      <c r="H25" s="23">
        <f aca="true" t="shared" si="4" ref="H25:I29">H8+H16</f>
        <v>29466</v>
      </c>
      <c r="I25" s="23">
        <f t="shared" si="4"/>
        <v>122612</v>
      </c>
      <c r="J25" s="22">
        <f t="shared" si="1"/>
        <v>12.033274662985818</v>
      </c>
      <c r="K25" s="22">
        <v>21.51</v>
      </c>
    </row>
    <row r="26" spans="1:11" s="1" customFormat="1" ht="18" customHeight="1">
      <c r="A26" s="77">
        <v>1</v>
      </c>
      <c r="B26" s="78" t="s">
        <v>17</v>
      </c>
      <c r="C26" s="21">
        <f t="shared" si="3"/>
        <v>40652</v>
      </c>
      <c r="D26" s="21">
        <f t="shared" si="3"/>
        <v>162895</v>
      </c>
      <c r="E26" s="21">
        <f t="shared" si="3"/>
        <v>3063</v>
      </c>
      <c r="F26" s="21">
        <f t="shared" si="3"/>
        <v>9971</v>
      </c>
      <c r="G26" s="80">
        <f t="shared" si="0"/>
        <v>7.534684640362098</v>
      </c>
      <c r="H26" s="21">
        <f t="shared" si="4"/>
        <v>2166</v>
      </c>
      <c r="I26" s="21">
        <f t="shared" si="4"/>
        <v>8353</v>
      </c>
      <c r="J26" s="80">
        <f t="shared" si="1"/>
        <v>5.32815113647545</v>
      </c>
      <c r="K26" s="205">
        <f aca="true" t="shared" si="5" ref="K26:K33">G26+J26</f>
        <v>12.862835776837548</v>
      </c>
    </row>
    <row r="27" spans="1:11" s="1" customFormat="1" ht="18" customHeight="1">
      <c r="A27" s="77">
        <v>2</v>
      </c>
      <c r="B27" s="78" t="s">
        <v>18</v>
      </c>
      <c r="C27" s="21">
        <f t="shared" si="3"/>
        <v>26115</v>
      </c>
      <c r="D27" s="21">
        <f t="shared" si="3"/>
        <v>102732</v>
      </c>
      <c r="E27" s="21">
        <f t="shared" si="3"/>
        <v>2468</v>
      </c>
      <c r="F27" s="21">
        <f t="shared" si="3"/>
        <v>7476</v>
      </c>
      <c r="G27" s="80">
        <f t="shared" si="0"/>
        <v>9.450507371242582</v>
      </c>
      <c r="H27" s="21">
        <f t="shared" si="4"/>
        <v>2406</v>
      </c>
      <c r="I27" s="21">
        <f t="shared" si="4"/>
        <v>8872</v>
      </c>
      <c r="J27" s="80">
        <f t="shared" si="1"/>
        <v>9.213095921883975</v>
      </c>
      <c r="K27" s="205">
        <f t="shared" si="5"/>
        <v>18.663603293126556</v>
      </c>
    </row>
    <row r="28" spans="1:11" s="1" customFormat="1" ht="18" customHeight="1">
      <c r="A28" s="77">
        <v>3</v>
      </c>
      <c r="B28" s="78" t="s">
        <v>19</v>
      </c>
      <c r="C28" s="21">
        <f t="shared" si="3"/>
        <v>33212</v>
      </c>
      <c r="D28" s="21">
        <f t="shared" si="3"/>
        <v>119226</v>
      </c>
      <c r="E28" s="21">
        <f t="shared" si="3"/>
        <v>249</v>
      </c>
      <c r="F28" s="21">
        <f t="shared" si="3"/>
        <v>653</v>
      </c>
      <c r="G28" s="80">
        <f t="shared" si="0"/>
        <v>0.7497290136095387</v>
      </c>
      <c r="H28" s="21">
        <f t="shared" si="4"/>
        <v>287</v>
      </c>
      <c r="I28" s="21">
        <f t="shared" si="4"/>
        <v>832</v>
      </c>
      <c r="J28" s="80">
        <f t="shared" si="1"/>
        <v>0.8641454895820787</v>
      </c>
      <c r="K28" s="205">
        <f t="shared" si="5"/>
        <v>1.6138745031916173</v>
      </c>
    </row>
    <row r="29" spans="1:11" s="1" customFormat="1" ht="18" customHeight="1">
      <c r="A29" s="77">
        <v>4</v>
      </c>
      <c r="B29" s="78" t="s">
        <v>20</v>
      </c>
      <c r="C29" s="21">
        <f t="shared" si="3"/>
        <v>48367</v>
      </c>
      <c r="D29" s="21">
        <f t="shared" si="3"/>
        <v>197598</v>
      </c>
      <c r="E29" s="21">
        <f t="shared" si="3"/>
        <v>3650</v>
      </c>
      <c r="F29" s="21">
        <f t="shared" si="3"/>
        <v>11155</v>
      </c>
      <c r="G29" s="80">
        <f t="shared" si="0"/>
        <v>7.546467632890194</v>
      </c>
      <c r="H29" s="21">
        <f t="shared" si="4"/>
        <v>3752</v>
      </c>
      <c r="I29" s="21">
        <f t="shared" si="4"/>
        <v>14385</v>
      </c>
      <c r="J29" s="80">
        <f t="shared" si="1"/>
        <v>7.757355221535345</v>
      </c>
      <c r="K29" s="205">
        <f t="shared" si="5"/>
        <v>15.30382285442554</v>
      </c>
    </row>
    <row r="30" spans="1:11" s="1" customFormat="1" ht="18" customHeight="1">
      <c r="A30" s="77">
        <v>5</v>
      </c>
      <c r="B30" s="78" t="s">
        <v>21</v>
      </c>
      <c r="C30" s="21">
        <f>C21</f>
        <v>31142</v>
      </c>
      <c r="D30" s="21">
        <f>D21</f>
        <v>120793</v>
      </c>
      <c r="E30" s="21">
        <f>E21</f>
        <v>2839</v>
      </c>
      <c r="F30" s="21">
        <f>F21</f>
        <v>7072</v>
      </c>
      <c r="G30" s="80">
        <f t="shared" si="0"/>
        <v>9.116305953374864</v>
      </c>
      <c r="H30" s="21">
        <f>H21</f>
        <v>4670</v>
      </c>
      <c r="I30" s="21">
        <f>I21</f>
        <v>18219</v>
      </c>
      <c r="J30" s="80">
        <f t="shared" si="1"/>
        <v>14.995825573180912</v>
      </c>
      <c r="K30" s="205">
        <f t="shared" si="5"/>
        <v>24.11213152655578</v>
      </c>
    </row>
    <row r="31" spans="1:11" s="1" customFormat="1" ht="18" customHeight="1">
      <c r="A31" s="77">
        <v>6</v>
      </c>
      <c r="B31" s="78" t="s">
        <v>24</v>
      </c>
      <c r="C31" s="21">
        <f aca="true" t="shared" si="6" ref="C31:F33">C13+C22</f>
        <v>28095</v>
      </c>
      <c r="D31" s="21">
        <f t="shared" si="6"/>
        <v>118428</v>
      </c>
      <c r="E31" s="21">
        <f t="shared" si="6"/>
        <v>1648</v>
      </c>
      <c r="F31" s="21">
        <f t="shared" si="6"/>
        <v>4297</v>
      </c>
      <c r="G31" s="80">
        <f t="shared" si="0"/>
        <v>5.865812422139171</v>
      </c>
      <c r="H31" s="21">
        <f aca="true" t="shared" si="7" ref="H31:I33">H13+H22</f>
        <v>4627</v>
      </c>
      <c r="I31" s="21">
        <f t="shared" si="7"/>
        <v>20137</v>
      </c>
      <c r="J31" s="80">
        <f t="shared" si="1"/>
        <v>16.46912261968322</v>
      </c>
      <c r="K31" s="205">
        <f t="shared" si="5"/>
        <v>22.33493504182239</v>
      </c>
    </row>
    <row r="32" spans="1:11" s="1" customFormat="1" ht="18" customHeight="1">
      <c r="A32" s="77">
        <v>7</v>
      </c>
      <c r="B32" s="78" t="s">
        <v>25</v>
      </c>
      <c r="C32" s="21">
        <f t="shared" si="6"/>
        <v>24001</v>
      </c>
      <c r="D32" s="21">
        <f t="shared" si="6"/>
        <v>91783</v>
      </c>
      <c r="E32" s="21">
        <f t="shared" si="6"/>
        <v>4878</v>
      </c>
      <c r="F32" s="21">
        <f t="shared" si="6"/>
        <v>17566</v>
      </c>
      <c r="G32" s="80">
        <f t="shared" si="0"/>
        <v>20.32415316028499</v>
      </c>
      <c r="H32" s="21">
        <f t="shared" si="7"/>
        <v>5566</v>
      </c>
      <c r="I32" s="21">
        <f t="shared" si="7"/>
        <v>25240</v>
      </c>
      <c r="J32" s="80">
        <f t="shared" si="1"/>
        <v>23.190700387483854</v>
      </c>
      <c r="K32" s="205">
        <f t="shared" si="5"/>
        <v>43.514853547768844</v>
      </c>
    </row>
    <row r="33" spans="1:11" s="1" customFormat="1" ht="18" customHeight="1">
      <c r="A33" s="81">
        <v>8</v>
      </c>
      <c r="B33" s="82" t="s">
        <v>22</v>
      </c>
      <c r="C33" s="84">
        <f t="shared" si="6"/>
        <v>13287</v>
      </c>
      <c r="D33" s="84">
        <f t="shared" si="6"/>
        <v>56089</v>
      </c>
      <c r="E33" s="84">
        <f t="shared" si="6"/>
        <v>4424</v>
      </c>
      <c r="F33" s="84">
        <f t="shared" si="6"/>
        <v>19284</v>
      </c>
      <c r="G33" s="85">
        <f t="shared" si="0"/>
        <v>33.295702566418306</v>
      </c>
      <c r="H33" s="84">
        <f t="shared" si="7"/>
        <v>5992</v>
      </c>
      <c r="I33" s="84">
        <f t="shared" si="7"/>
        <v>26574</v>
      </c>
      <c r="J33" s="85">
        <f t="shared" si="1"/>
        <v>45.09671107097163</v>
      </c>
      <c r="K33" s="206">
        <f t="shared" si="5"/>
        <v>78.39241363738994</v>
      </c>
    </row>
  </sheetData>
  <sheetProtection/>
  <mergeCells count="9">
    <mergeCell ref="A1:K1"/>
    <mergeCell ref="A2:K2"/>
    <mergeCell ref="K5:K6"/>
    <mergeCell ref="E5:G5"/>
    <mergeCell ref="H5:J5"/>
    <mergeCell ref="A5:A6"/>
    <mergeCell ref="B5:B6"/>
    <mergeCell ref="C5:C6"/>
    <mergeCell ref="D5:D6"/>
  </mergeCells>
  <printOptions/>
  <pageMargins left="0" right="0" top="0.5905511811023623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2" sqref="A2:N2"/>
    </sheetView>
  </sheetViews>
  <sheetFormatPr defaultColWidth="9.00390625" defaultRowHeight="15.75"/>
  <cols>
    <col min="1" max="1" width="3.875" style="1" customWidth="1"/>
    <col min="2" max="2" width="18.625" style="1" customWidth="1"/>
    <col min="3" max="3" width="9.50390625" style="1" customWidth="1"/>
    <col min="4" max="14" width="8.75390625" style="1" customWidth="1"/>
    <col min="15" max="16384" width="9.00390625" style="1" customWidth="1"/>
  </cols>
  <sheetData>
    <row r="1" spans="1:14" ht="15.75">
      <c r="A1" s="260" t="s">
        <v>134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</row>
    <row r="2" spans="1:14" ht="15.75">
      <c r="A2" s="244" t="s">
        <v>139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</row>
    <row r="3" spans="1:14" ht="15.75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</row>
    <row r="4" spans="1:14" ht="17.25" customHeight="1">
      <c r="A4" s="300" t="s">
        <v>0</v>
      </c>
      <c r="B4" s="300" t="s">
        <v>75</v>
      </c>
      <c r="C4" s="299" t="s">
        <v>129</v>
      </c>
      <c r="D4" s="299"/>
      <c r="E4" s="299"/>
      <c r="F4" s="299"/>
      <c r="G4" s="299"/>
      <c r="H4" s="299"/>
      <c r="I4" s="299" t="s">
        <v>133</v>
      </c>
      <c r="J4" s="299"/>
      <c r="K4" s="299"/>
      <c r="L4" s="299"/>
      <c r="M4" s="299"/>
      <c r="N4" s="299"/>
    </row>
    <row r="5" spans="1:14" ht="33" customHeight="1">
      <c r="A5" s="301"/>
      <c r="B5" s="301"/>
      <c r="C5" s="305" t="s">
        <v>83</v>
      </c>
      <c r="D5" s="305"/>
      <c r="E5" s="305" t="s">
        <v>135</v>
      </c>
      <c r="F5" s="305"/>
      <c r="G5" s="305" t="s">
        <v>128</v>
      </c>
      <c r="H5" s="305"/>
      <c r="I5" s="305" t="s">
        <v>83</v>
      </c>
      <c r="J5" s="305"/>
      <c r="K5" s="305" t="s">
        <v>136</v>
      </c>
      <c r="L5" s="305"/>
      <c r="M5" s="305" t="s">
        <v>128</v>
      </c>
      <c r="N5" s="305"/>
    </row>
    <row r="6" spans="1:14" ht="51.75" customHeight="1">
      <c r="A6" s="302"/>
      <c r="B6" s="302"/>
      <c r="C6" s="55" t="s">
        <v>5</v>
      </c>
      <c r="D6" s="55" t="s">
        <v>15</v>
      </c>
      <c r="E6" s="55" t="s">
        <v>5</v>
      </c>
      <c r="F6" s="55" t="s">
        <v>15</v>
      </c>
      <c r="G6" s="55" t="s">
        <v>5</v>
      </c>
      <c r="H6" s="55" t="s">
        <v>15</v>
      </c>
      <c r="I6" s="55" t="s">
        <v>5</v>
      </c>
      <c r="J6" s="55" t="s">
        <v>15</v>
      </c>
      <c r="K6" s="55" t="s">
        <v>5</v>
      </c>
      <c r="L6" s="55" t="s">
        <v>15</v>
      </c>
      <c r="M6" s="55" t="s">
        <v>5</v>
      </c>
      <c r="N6" s="55" t="s">
        <v>15</v>
      </c>
    </row>
    <row r="7" spans="1:14" ht="22.5" customHeight="1">
      <c r="A7" s="35">
        <v>1</v>
      </c>
      <c r="B7" s="36" t="s">
        <v>17</v>
      </c>
      <c r="C7" s="38">
        <v>3864</v>
      </c>
      <c r="D7" s="37">
        <v>9.59785389602325</v>
      </c>
      <c r="E7" s="208">
        <f aca="true" t="shared" si="0" ref="E7:F14">G7-C7</f>
        <v>-801</v>
      </c>
      <c r="F7" s="209">
        <f t="shared" si="0"/>
        <v>-2.063169255661151</v>
      </c>
      <c r="G7" s="215">
        <v>3063</v>
      </c>
      <c r="H7" s="216">
        <v>7.534684640362098</v>
      </c>
      <c r="I7" s="38">
        <v>2476</v>
      </c>
      <c r="J7" s="37">
        <v>6.15</v>
      </c>
      <c r="K7" s="208">
        <f aca="true" t="shared" si="1" ref="K7:L14">M7-I7</f>
        <v>-310</v>
      </c>
      <c r="L7" s="209">
        <f t="shared" si="1"/>
        <v>-0.8218488635245507</v>
      </c>
      <c r="M7" s="215">
        <v>2166</v>
      </c>
      <c r="N7" s="216">
        <v>5.32815113647545</v>
      </c>
    </row>
    <row r="8" spans="1:14" ht="22.5" customHeight="1">
      <c r="A8" s="35">
        <v>2</v>
      </c>
      <c r="B8" s="32" t="s">
        <v>18</v>
      </c>
      <c r="C8" s="41">
        <v>3077</v>
      </c>
      <c r="D8" s="40">
        <v>11.771682160755958</v>
      </c>
      <c r="E8" s="210">
        <f t="shared" si="0"/>
        <v>-609</v>
      </c>
      <c r="F8" s="211">
        <f t="shared" si="0"/>
        <v>-2.3211747895133765</v>
      </c>
      <c r="G8" s="21">
        <v>2468</v>
      </c>
      <c r="H8" s="212">
        <v>9.450507371242582</v>
      </c>
      <c r="I8" s="41">
        <v>2533</v>
      </c>
      <c r="J8" s="40">
        <v>9.69</v>
      </c>
      <c r="K8" s="210">
        <f t="shared" si="1"/>
        <v>-127</v>
      </c>
      <c r="L8" s="211">
        <f t="shared" si="1"/>
        <v>-0.476904078116025</v>
      </c>
      <c r="M8" s="21">
        <v>2406</v>
      </c>
      <c r="N8" s="212">
        <v>9.213095921883975</v>
      </c>
    </row>
    <row r="9" spans="1:14" ht="22.5" customHeight="1">
      <c r="A9" s="35">
        <v>3</v>
      </c>
      <c r="B9" s="32" t="s">
        <v>19</v>
      </c>
      <c r="C9" s="41">
        <v>275</v>
      </c>
      <c r="D9" s="40">
        <v>0.8454254795868175</v>
      </c>
      <c r="E9" s="210">
        <f t="shared" si="0"/>
        <v>-26</v>
      </c>
      <c r="F9" s="211">
        <f t="shared" si="0"/>
        <v>-0.09569646597727877</v>
      </c>
      <c r="G9" s="21">
        <v>249</v>
      </c>
      <c r="H9" s="212">
        <v>0.7497290136095387</v>
      </c>
      <c r="I9" s="41">
        <v>316</v>
      </c>
      <c r="J9" s="40">
        <v>0.97</v>
      </c>
      <c r="K9" s="210">
        <f t="shared" si="1"/>
        <v>-29</v>
      </c>
      <c r="L9" s="211">
        <f t="shared" si="1"/>
        <v>-0.10585451041792127</v>
      </c>
      <c r="M9" s="21">
        <v>287</v>
      </c>
      <c r="N9" s="212">
        <v>0.8641454895820787</v>
      </c>
    </row>
    <row r="10" spans="1:14" ht="24" customHeight="1">
      <c r="A10" s="35">
        <v>4</v>
      </c>
      <c r="B10" s="36" t="s">
        <v>20</v>
      </c>
      <c r="C10" s="38">
        <v>4686</v>
      </c>
      <c r="D10" s="37">
        <v>9.84971098265896</v>
      </c>
      <c r="E10" s="208">
        <f t="shared" si="0"/>
        <v>-1036</v>
      </c>
      <c r="F10" s="209">
        <f t="shared" si="0"/>
        <v>-2.303243349768766</v>
      </c>
      <c r="G10" s="215">
        <v>3650</v>
      </c>
      <c r="H10" s="216">
        <v>7.546467632890194</v>
      </c>
      <c r="I10" s="38">
        <v>4195</v>
      </c>
      <c r="J10" s="37">
        <v>8.82</v>
      </c>
      <c r="K10" s="208">
        <f t="shared" si="1"/>
        <v>-443</v>
      </c>
      <c r="L10" s="209">
        <f t="shared" si="1"/>
        <v>-1.062644778464655</v>
      </c>
      <c r="M10" s="215">
        <v>3752</v>
      </c>
      <c r="N10" s="216">
        <v>7.757355221535345</v>
      </c>
    </row>
    <row r="11" spans="1:14" ht="22.5" customHeight="1">
      <c r="A11" s="35">
        <v>5</v>
      </c>
      <c r="B11" s="32" t="s">
        <v>21</v>
      </c>
      <c r="C11" s="41">
        <v>3421</v>
      </c>
      <c r="D11" s="40">
        <v>11.410940627084724</v>
      </c>
      <c r="E11" s="210">
        <f t="shared" si="0"/>
        <v>-582</v>
      </c>
      <c r="F11" s="211">
        <f t="shared" si="0"/>
        <v>-2.2946346737098597</v>
      </c>
      <c r="G11" s="21">
        <v>2839</v>
      </c>
      <c r="H11" s="212">
        <v>9.116305953374864</v>
      </c>
      <c r="I11" s="41">
        <v>5845</v>
      </c>
      <c r="J11" s="40">
        <v>19.5</v>
      </c>
      <c r="K11" s="210">
        <f t="shared" si="1"/>
        <v>-1175</v>
      </c>
      <c r="L11" s="211">
        <f t="shared" si="1"/>
        <v>-4.5041744268190875</v>
      </c>
      <c r="M11" s="21">
        <v>4670</v>
      </c>
      <c r="N11" s="212">
        <v>14.995825573180912</v>
      </c>
    </row>
    <row r="12" spans="1:14" ht="22.5" customHeight="1">
      <c r="A12" s="35">
        <v>6</v>
      </c>
      <c r="B12" s="32" t="s">
        <v>24</v>
      </c>
      <c r="C12" s="41">
        <v>2036</v>
      </c>
      <c r="D12" s="40">
        <v>7.408755139914851</v>
      </c>
      <c r="E12" s="210">
        <f t="shared" si="0"/>
        <v>-388</v>
      </c>
      <c r="F12" s="211">
        <f t="shared" si="0"/>
        <v>-1.5429427177756798</v>
      </c>
      <c r="G12" s="21">
        <v>1648</v>
      </c>
      <c r="H12" s="212">
        <v>5.865812422139171</v>
      </c>
      <c r="I12" s="41">
        <v>5481</v>
      </c>
      <c r="J12" s="40">
        <v>19.94</v>
      </c>
      <c r="K12" s="210">
        <f t="shared" si="1"/>
        <v>-854</v>
      </c>
      <c r="L12" s="211">
        <f t="shared" si="1"/>
        <v>-3.4708773803167823</v>
      </c>
      <c r="M12" s="21">
        <v>4627</v>
      </c>
      <c r="N12" s="212">
        <v>16.46912261968322</v>
      </c>
    </row>
    <row r="13" spans="1:14" ht="22.5" customHeight="1">
      <c r="A13" s="24">
        <v>7</v>
      </c>
      <c r="B13" s="32" t="s">
        <v>25</v>
      </c>
      <c r="C13" s="41">
        <v>6378</v>
      </c>
      <c r="D13" s="40">
        <v>26.818602304263727</v>
      </c>
      <c r="E13" s="210">
        <f t="shared" si="0"/>
        <v>-1500</v>
      </c>
      <c r="F13" s="211">
        <f t="shared" si="0"/>
        <v>-6.494449143978738</v>
      </c>
      <c r="G13" s="21">
        <v>4878</v>
      </c>
      <c r="H13" s="212">
        <v>20.32415316028499</v>
      </c>
      <c r="I13" s="41">
        <v>5137</v>
      </c>
      <c r="J13" s="40">
        <v>21.6</v>
      </c>
      <c r="K13" s="210">
        <f t="shared" si="1"/>
        <v>429</v>
      </c>
      <c r="L13" s="211">
        <f t="shared" si="1"/>
        <v>1.590700387483853</v>
      </c>
      <c r="M13" s="21">
        <v>5566</v>
      </c>
      <c r="N13" s="212">
        <v>23.190700387483854</v>
      </c>
    </row>
    <row r="14" spans="1:14" ht="22.5" customHeight="1">
      <c r="A14" s="25">
        <v>8</v>
      </c>
      <c r="B14" s="33" t="s">
        <v>22</v>
      </c>
      <c r="C14" s="43">
        <v>5148</v>
      </c>
      <c r="D14" s="42">
        <v>39.73448595245446</v>
      </c>
      <c r="E14" s="203">
        <f t="shared" si="0"/>
        <v>-724</v>
      </c>
      <c r="F14" s="213">
        <f t="shared" si="0"/>
        <v>-6.438783386036157</v>
      </c>
      <c r="G14" s="84">
        <v>4424</v>
      </c>
      <c r="H14" s="214">
        <v>33.295702566418306</v>
      </c>
      <c r="I14" s="43">
        <v>5123</v>
      </c>
      <c r="J14" s="42">
        <v>39.54</v>
      </c>
      <c r="K14" s="203">
        <f t="shared" si="1"/>
        <v>869</v>
      </c>
      <c r="L14" s="213">
        <f t="shared" si="1"/>
        <v>5.55671107097163</v>
      </c>
      <c r="M14" s="84">
        <v>5992</v>
      </c>
      <c r="N14" s="214">
        <v>45.09671107097163</v>
      </c>
    </row>
    <row r="15" spans="1:14" s="30" customFormat="1" ht="22.5" customHeight="1">
      <c r="A15" s="303" t="s">
        <v>77</v>
      </c>
      <c r="B15" s="304"/>
      <c r="C15" s="44">
        <f>SUM(C7:C14)</f>
        <v>28885</v>
      </c>
      <c r="D15" s="45">
        <v>12</v>
      </c>
      <c r="E15" s="44">
        <f>SUM(E7:E14)</f>
        <v>-5666</v>
      </c>
      <c r="F15" s="45">
        <f>H15-D15</f>
        <v>-2.5199999999999996</v>
      </c>
      <c r="G15" s="44">
        <f>SUM(G7:G14)</f>
        <v>23219</v>
      </c>
      <c r="H15" s="46">
        <v>9.48</v>
      </c>
      <c r="I15" s="44">
        <f>SUM(I7:I14)</f>
        <v>31106</v>
      </c>
      <c r="J15" s="45">
        <v>12.92</v>
      </c>
      <c r="K15" s="44">
        <f>SUM(K7:K14)</f>
        <v>-1640</v>
      </c>
      <c r="L15" s="45">
        <f>N15-J15</f>
        <v>-0.8900000000000006</v>
      </c>
      <c r="M15" s="44">
        <f>SUM(M7:M14)</f>
        <v>29466</v>
      </c>
      <c r="N15" s="46">
        <v>12.03</v>
      </c>
    </row>
  </sheetData>
  <sheetProtection/>
  <mergeCells count="13">
    <mergeCell ref="C5:D5"/>
    <mergeCell ref="G5:H5"/>
    <mergeCell ref="E5:F5"/>
    <mergeCell ref="C4:H4"/>
    <mergeCell ref="A4:A6"/>
    <mergeCell ref="B4:B6"/>
    <mergeCell ref="A1:N1"/>
    <mergeCell ref="A2:N2"/>
    <mergeCell ref="A15:B15"/>
    <mergeCell ref="I4:N4"/>
    <mergeCell ref="I5:J5"/>
    <mergeCell ref="K5:L5"/>
    <mergeCell ref="M5:N5"/>
  </mergeCells>
  <printOptions/>
  <pageMargins left="0.15748031496062992" right="0" top="0.5905511811023623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="75" zoomScaleNormal="75" zoomScalePageLayoutView="0" workbookViewId="0" topLeftCell="A1">
      <selection activeCell="F4" sqref="F4:K4"/>
    </sheetView>
  </sheetViews>
  <sheetFormatPr defaultColWidth="9.00390625" defaultRowHeight="15.75"/>
  <cols>
    <col min="1" max="1" width="4.875" style="26" customWidth="1"/>
    <col min="2" max="2" width="17.25390625" style="26" customWidth="1"/>
    <col min="3" max="3" width="10.875" style="26" customWidth="1"/>
    <col min="4" max="13" width="9.50390625" style="26" customWidth="1"/>
    <col min="14" max="16384" width="9.00390625" style="26" customWidth="1"/>
  </cols>
  <sheetData>
    <row r="1" spans="1:13" ht="21.75" customHeight="1">
      <c r="A1" s="251" t="s">
        <v>27</v>
      </c>
      <c r="B1" s="251"/>
      <c r="C1" s="251"/>
      <c r="D1" s="251" t="s">
        <v>124</v>
      </c>
      <c r="E1" s="251"/>
      <c r="F1" s="251"/>
      <c r="G1" s="251"/>
      <c r="H1" s="251"/>
      <c r="I1" s="251"/>
      <c r="J1" s="251"/>
      <c r="K1" s="251"/>
      <c r="L1" s="251"/>
      <c r="M1" s="251"/>
    </row>
    <row r="2" spans="1:13" s="57" customFormat="1" ht="15.75">
      <c r="A2" s="241"/>
      <c r="B2" s="241"/>
      <c r="C2" s="241"/>
      <c r="D2" s="256" t="s">
        <v>140</v>
      </c>
      <c r="E2" s="256"/>
      <c r="F2" s="256"/>
      <c r="G2" s="256"/>
      <c r="H2" s="256"/>
      <c r="I2" s="256"/>
      <c r="J2" s="256"/>
      <c r="K2" s="256"/>
      <c r="L2" s="256"/>
      <c r="M2" s="256"/>
    </row>
    <row r="3" spans="1:10" s="57" customFormat="1" ht="15.75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1:13" s="34" customFormat="1" ht="32.25" customHeight="1">
      <c r="A4" s="252" t="s">
        <v>0</v>
      </c>
      <c r="B4" s="252" t="s">
        <v>16</v>
      </c>
      <c r="C4" s="254" t="s">
        <v>1</v>
      </c>
      <c r="D4" s="250" t="s">
        <v>28</v>
      </c>
      <c r="E4" s="250"/>
      <c r="F4" s="250" t="s">
        <v>29</v>
      </c>
      <c r="G4" s="250"/>
      <c r="H4" s="250"/>
      <c r="I4" s="250"/>
      <c r="J4" s="250"/>
      <c r="K4" s="250"/>
      <c r="L4" s="250" t="s">
        <v>30</v>
      </c>
      <c r="M4" s="250"/>
    </row>
    <row r="5" spans="1:13" s="34" customFormat="1" ht="47.25">
      <c r="A5" s="253"/>
      <c r="B5" s="253"/>
      <c r="C5" s="255"/>
      <c r="D5" s="91" t="s">
        <v>5</v>
      </c>
      <c r="E5" s="91" t="s">
        <v>31</v>
      </c>
      <c r="F5" s="91" t="s">
        <v>39</v>
      </c>
      <c r="G5" s="91" t="s">
        <v>31</v>
      </c>
      <c r="H5" s="91" t="s">
        <v>32</v>
      </c>
      <c r="I5" s="91" t="s">
        <v>31</v>
      </c>
      <c r="J5" s="91" t="s">
        <v>33</v>
      </c>
      <c r="K5" s="91" t="s">
        <v>31</v>
      </c>
      <c r="L5" s="91" t="s">
        <v>5</v>
      </c>
      <c r="M5" s="91" t="s">
        <v>31</v>
      </c>
    </row>
    <row r="6" spans="1:13" ht="15.75">
      <c r="A6" s="28" t="s">
        <v>7</v>
      </c>
      <c r="B6" s="28" t="s">
        <v>8</v>
      </c>
      <c r="C6" s="92">
        <v>1</v>
      </c>
      <c r="D6" s="92">
        <v>2</v>
      </c>
      <c r="E6" s="92">
        <v>3</v>
      </c>
      <c r="F6" s="92">
        <v>4</v>
      </c>
      <c r="G6" s="92" t="s">
        <v>34</v>
      </c>
      <c r="H6" s="92">
        <v>6</v>
      </c>
      <c r="I6" s="92" t="s">
        <v>35</v>
      </c>
      <c r="J6" s="92">
        <v>8</v>
      </c>
      <c r="K6" s="92" t="s">
        <v>36</v>
      </c>
      <c r="L6" s="92">
        <v>10</v>
      </c>
      <c r="M6" s="92" t="s">
        <v>37</v>
      </c>
    </row>
    <row r="7" spans="1:13" ht="15" customHeight="1">
      <c r="A7" s="48" t="s">
        <v>11</v>
      </c>
      <c r="B7" s="93" t="s">
        <v>12</v>
      </c>
      <c r="C7" s="94">
        <f>C8+C9+C10+C11+C12+C13+C14</f>
        <v>48546</v>
      </c>
      <c r="D7" s="94">
        <f>D8+D9+D10+D11+D12+D13+D14</f>
        <v>1494</v>
      </c>
      <c r="E7" s="95">
        <v>3.11</v>
      </c>
      <c r="F7" s="94">
        <f>F8+F9+F10+F11+F12+F13+F14</f>
        <v>346</v>
      </c>
      <c r="G7" s="95">
        <f aca="true" t="shared" si="0" ref="G7:G32">F7/D7*100</f>
        <v>23.15930388219545</v>
      </c>
      <c r="H7" s="94">
        <f>H8+H9+H10+H11+H12+H13+H14</f>
        <v>19</v>
      </c>
      <c r="I7" s="95">
        <f aca="true" t="shared" si="1" ref="I7:I32">H7/L7*100</f>
        <v>1.486697965571205</v>
      </c>
      <c r="J7" s="94">
        <f>J8+J9+J10+J11+J12+J13+J14</f>
        <v>111</v>
      </c>
      <c r="K7" s="95">
        <f aca="true" t="shared" si="2" ref="K7:K32">J7/L7*100</f>
        <v>8.685446009389672</v>
      </c>
      <c r="L7" s="94">
        <f>L8+L9+L10+L11+L12+L13+L14</f>
        <v>1278</v>
      </c>
      <c r="M7" s="95">
        <f aca="true" t="shared" si="3" ref="M7:M32">L7/C7*100</f>
        <v>2.632554690396737</v>
      </c>
    </row>
    <row r="8" spans="1:13" ht="15" customHeight="1">
      <c r="A8" s="96">
        <v>1</v>
      </c>
      <c r="B8" s="97" t="s">
        <v>17</v>
      </c>
      <c r="C8" s="79">
        <v>3454</v>
      </c>
      <c r="D8" s="98">
        <v>189</v>
      </c>
      <c r="E8" s="99">
        <v>5.51</v>
      </c>
      <c r="F8" s="21">
        <v>64</v>
      </c>
      <c r="G8" s="100">
        <f t="shared" si="0"/>
        <v>33.86243386243386</v>
      </c>
      <c r="H8" s="98">
        <v>2</v>
      </c>
      <c r="I8" s="100">
        <f t="shared" si="1"/>
        <v>1.4705882352941175</v>
      </c>
      <c r="J8" s="98">
        <v>9</v>
      </c>
      <c r="K8" s="100">
        <f t="shared" si="2"/>
        <v>6.61764705882353</v>
      </c>
      <c r="L8" s="98">
        <v>136</v>
      </c>
      <c r="M8" s="100">
        <f t="shared" si="3"/>
        <v>3.937463810075275</v>
      </c>
    </row>
    <row r="9" spans="1:13" ht="15" customHeight="1">
      <c r="A9" s="96">
        <v>2</v>
      </c>
      <c r="B9" s="97" t="s">
        <v>18</v>
      </c>
      <c r="C9" s="79">
        <v>1248</v>
      </c>
      <c r="D9" s="98">
        <v>69</v>
      </c>
      <c r="E9" s="99">
        <v>5.6</v>
      </c>
      <c r="F9" s="21">
        <v>22</v>
      </c>
      <c r="G9" s="100">
        <f t="shared" si="0"/>
        <v>31.88405797101449</v>
      </c>
      <c r="H9" s="98">
        <v>1</v>
      </c>
      <c r="I9" s="100">
        <f t="shared" si="1"/>
        <v>1.8867924528301887</v>
      </c>
      <c r="J9" s="98">
        <v>5</v>
      </c>
      <c r="K9" s="100">
        <f t="shared" si="2"/>
        <v>9.433962264150944</v>
      </c>
      <c r="L9" s="98">
        <v>53</v>
      </c>
      <c r="M9" s="100">
        <f t="shared" si="3"/>
        <v>4.246794871794872</v>
      </c>
    </row>
    <row r="10" spans="1:13" ht="15" customHeight="1">
      <c r="A10" s="96">
        <v>3</v>
      </c>
      <c r="B10" s="97" t="s">
        <v>19</v>
      </c>
      <c r="C10" s="79">
        <v>23334</v>
      </c>
      <c r="D10" s="98">
        <v>153</v>
      </c>
      <c r="E10" s="99">
        <v>0.66</v>
      </c>
      <c r="F10" s="98">
        <v>30</v>
      </c>
      <c r="G10" s="100">
        <f t="shared" si="0"/>
        <v>19.607843137254903</v>
      </c>
      <c r="H10" s="98">
        <v>3</v>
      </c>
      <c r="I10" s="100">
        <f t="shared" si="1"/>
        <v>2.2058823529411766</v>
      </c>
      <c r="J10" s="98">
        <v>10</v>
      </c>
      <c r="K10" s="100">
        <f t="shared" si="2"/>
        <v>7.352941176470589</v>
      </c>
      <c r="L10" s="98">
        <v>136</v>
      </c>
      <c r="M10" s="100">
        <f t="shared" si="3"/>
        <v>0.5828404902717065</v>
      </c>
    </row>
    <row r="11" spans="1:13" ht="15" customHeight="1">
      <c r="A11" s="96">
        <v>4</v>
      </c>
      <c r="B11" s="97" t="s">
        <v>26</v>
      </c>
      <c r="C11" s="79">
        <v>4889</v>
      </c>
      <c r="D11" s="98">
        <v>171</v>
      </c>
      <c r="E11" s="99">
        <v>3.55</v>
      </c>
      <c r="F11" s="98">
        <v>33</v>
      </c>
      <c r="G11" s="100">
        <f t="shared" si="0"/>
        <v>19.298245614035086</v>
      </c>
      <c r="H11" s="98">
        <v>1</v>
      </c>
      <c r="I11" s="100">
        <f t="shared" si="1"/>
        <v>0.6211180124223602</v>
      </c>
      <c r="J11" s="98">
        <v>22</v>
      </c>
      <c r="K11" s="100">
        <f t="shared" si="2"/>
        <v>13.664596273291925</v>
      </c>
      <c r="L11" s="98">
        <v>161</v>
      </c>
      <c r="M11" s="100">
        <f t="shared" si="3"/>
        <v>3.293106974841481</v>
      </c>
    </row>
    <row r="12" spans="1:13" ht="15" customHeight="1">
      <c r="A12" s="96">
        <v>5</v>
      </c>
      <c r="B12" s="97" t="s">
        <v>24</v>
      </c>
      <c r="C12" s="79">
        <v>11881</v>
      </c>
      <c r="D12" s="101">
        <v>636</v>
      </c>
      <c r="E12" s="102">
        <v>5.43</v>
      </c>
      <c r="F12" s="101">
        <v>114</v>
      </c>
      <c r="G12" s="102">
        <f t="shared" si="0"/>
        <v>17.92452830188679</v>
      </c>
      <c r="H12" s="101">
        <v>12</v>
      </c>
      <c r="I12" s="102">
        <f t="shared" si="1"/>
        <v>2.0654044750430294</v>
      </c>
      <c r="J12" s="101">
        <v>47</v>
      </c>
      <c r="K12" s="102">
        <f t="shared" si="2"/>
        <v>8.089500860585199</v>
      </c>
      <c r="L12" s="101">
        <f>D12-F12+H12+J12</f>
        <v>581</v>
      </c>
      <c r="M12" s="100">
        <f t="shared" si="3"/>
        <v>4.890160760878714</v>
      </c>
    </row>
    <row r="13" spans="1:13" ht="15" customHeight="1">
      <c r="A13" s="96">
        <v>6</v>
      </c>
      <c r="B13" s="97" t="s">
        <v>25</v>
      </c>
      <c r="C13" s="79">
        <v>1863</v>
      </c>
      <c r="D13" s="98">
        <v>198</v>
      </c>
      <c r="E13" s="99">
        <v>10.63</v>
      </c>
      <c r="F13" s="98">
        <v>70</v>
      </c>
      <c r="G13" s="100">
        <f t="shared" si="0"/>
        <v>35.35353535353536</v>
      </c>
      <c r="H13" s="98">
        <v>0</v>
      </c>
      <c r="I13" s="100">
        <f t="shared" si="1"/>
        <v>0</v>
      </c>
      <c r="J13" s="98">
        <v>9</v>
      </c>
      <c r="K13" s="100">
        <f t="shared" si="2"/>
        <v>6.569343065693431</v>
      </c>
      <c r="L13" s="98">
        <v>137</v>
      </c>
      <c r="M13" s="100">
        <f t="shared" si="3"/>
        <v>7.353730542136338</v>
      </c>
    </row>
    <row r="14" spans="1:13" ht="15" customHeight="1">
      <c r="A14" s="103">
        <v>7</v>
      </c>
      <c r="B14" s="104" t="s">
        <v>22</v>
      </c>
      <c r="C14" s="83">
        <v>1877</v>
      </c>
      <c r="D14" s="105">
        <v>78</v>
      </c>
      <c r="E14" s="106">
        <v>4.21</v>
      </c>
      <c r="F14" s="103">
        <v>13</v>
      </c>
      <c r="G14" s="107">
        <f t="shared" si="0"/>
        <v>16.666666666666664</v>
      </c>
      <c r="H14" s="103">
        <v>0</v>
      </c>
      <c r="I14" s="107">
        <f t="shared" si="1"/>
        <v>0</v>
      </c>
      <c r="J14" s="103">
        <v>9</v>
      </c>
      <c r="K14" s="107">
        <f t="shared" si="2"/>
        <v>12.162162162162163</v>
      </c>
      <c r="L14" s="103">
        <f>D14-F14+H14+J14</f>
        <v>74</v>
      </c>
      <c r="M14" s="107">
        <f t="shared" si="3"/>
        <v>3.942461374533831</v>
      </c>
    </row>
    <row r="15" spans="1:13" ht="15" customHeight="1">
      <c r="A15" s="48" t="s">
        <v>13</v>
      </c>
      <c r="B15" s="93" t="s">
        <v>14</v>
      </c>
      <c r="C15" s="88">
        <f>C16+C17+C18+C19+C20+C21+C22+C23</f>
        <v>196325</v>
      </c>
      <c r="D15" s="108">
        <f>D16+D17+D18+D19+D20+D21+D22+D23</f>
        <v>27391</v>
      </c>
      <c r="E15" s="126">
        <v>14.22</v>
      </c>
      <c r="F15" s="108">
        <f>F16+F17+F18+F19+F20+F21+F22+F23</f>
        <v>7169</v>
      </c>
      <c r="G15" s="109">
        <f t="shared" si="0"/>
        <v>26.172830491767368</v>
      </c>
      <c r="H15" s="108">
        <f>H16+H17+H18+H19+H20+H21+H22+H23</f>
        <v>366</v>
      </c>
      <c r="I15" s="109">
        <f t="shared" si="1"/>
        <v>1.6681099311790712</v>
      </c>
      <c r="J15" s="108">
        <f>J16+J17+J18+J19+J20+J21+J22+J23</f>
        <v>1353</v>
      </c>
      <c r="K15" s="109">
        <f t="shared" si="2"/>
        <v>6.166537532473452</v>
      </c>
      <c r="L15" s="108">
        <f>L16+L17+L18+L19+L20+L21+L22+L23</f>
        <v>21941</v>
      </c>
      <c r="M15" s="109">
        <f t="shared" si="3"/>
        <v>11.175856360626513</v>
      </c>
    </row>
    <row r="16" spans="1:13" ht="15" customHeight="1">
      <c r="A16" s="96">
        <v>1</v>
      </c>
      <c r="B16" s="97" t="s">
        <v>17</v>
      </c>
      <c r="C16" s="79">
        <v>37198</v>
      </c>
      <c r="D16" s="98">
        <v>3675</v>
      </c>
      <c r="E16" s="99">
        <v>9.98</v>
      </c>
      <c r="F16" s="98">
        <v>1004</v>
      </c>
      <c r="G16" s="100">
        <f t="shared" si="0"/>
        <v>27.319727891156464</v>
      </c>
      <c r="H16" s="98">
        <v>49</v>
      </c>
      <c r="I16" s="100">
        <f t="shared" si="1"/>
        <v>1.6740690126409292</v>
      </c>
      <c r="J16" s="98">
        <v>207</v>
      </c>
      <c r="K16" s="100">
        <f t="shared" si="2"/>
        <v>7.072087461564743</v>
      </c>
      <c r="L16" s="98">
        <v>2927</v>
      </c>
      <c r="M16" s="100">
        <f t="shared" si="3"/>
        <v>7.868702618420345</v>
      </c>
    </row>
    <row r="17" spans="1:13" ht="15" customHeight="1">
      <c r="A17" s="96">
        <v>2</v>
      </c>
      <c r="B17" s="97" t="s">
        <v>18</v>
      </c>
      <c r="C17" s="79">
        <v>24867</v>
      </c>
      <c r="D17" s="98">
        <v>3008</v>
      </c>
      <c r="E17" s="99">
        <v>12.08</v>
      </c>
      <c r="F17" s="110">
        <v>763</v>
      </c>
      <c r="G17" s="100">
        <f t="shared" si="0"/>
        <v>25.3656914893617</v>
      </c>
      <c r="H17" s="110">
        <v>13</v>
      </c>
      <c r="I17" s="100">
        <f t="shared" si="1"/>
        <v>0.5383022774327122</v>
      </c>
      <c r="J17" s="110">
        <v>157</v>
      </c>
      <c r="K17" s="100">
        <f t="shared" si="2"/>
        <v>6.50103519668737</v>
      </c>
      <c r="L17" s="110">
        <v>2415</v>
      </c>
      <c r="M17" s="100">
        <f t="shared" si="3"/>
        <v>9.711666063457594</v>
      </c>
    </row>
    <row r="18" spans="1:13" ht="15" customHeight="1">
      <c r="A18" s="96">
        <v>3</v>
      </c>
      <c r="B18" s="97" t="s">
        <v>19</v>
      </c>
      <c r="C18" s="79">
        <v>9878</v>
      </c>
      <c r="D18" s="98">
        <v>122</v>
      </c>
      <c r="E18" s="99">
        <v>1.3</v>
      </c>
      <c r="F18" s="98">
        <v>24</v>
      </c>
      <c r="G18" s="100">
        <f t="shared" si="0"/>
        <v>19.672131147540984</v>
      </c>
      <c r="H18" s="98">
        <v>5</v>
      </c>
      <c r="I18" s="100">
        <f t="shared" si="1"/>
        <v>4.424778761061947</v>
      </c>
      <c r="J18" s="98">
        <v>10</v>
      </c>
      <c r="K18" s="100">
        <f t="shared" si="2"/>
        <v>8.849557522123893</v>
      </c>
      <c r="L18" s="98">
        <v>113</v>
      </c>
      <c r="M18" s="100">
        <f t="shared" si="3"/>
        <v>1.1439562664506984</v>
      </c>
    </row>
    <row r="19" spans="1:13" ht="15" customHeight="1">
      <c r="A19" s="96">
        <v>4</v>
      </c>
      <c r="B19" s="97" t="s">
        <v>20</v>
      </c>
      <c r="C19" s="79">
        <v>43478</v>
      </c>
      <c r="D19" s="98">
        <v>4515</v>
      </c>
      <c r="E19" s="99">
        <v>10.56</v>
      </c>
      <c r="F19" s="98">
        <v>1318</v>
      </c>
      <c r="G19" s="100">
        <f t="shared" si="0"/>
        <v>29.19158361018826</v>
      </c>
      <c r="H19" s="98">
        <v>71</v>
      </c>
      <c r="I19" s="100">
        <f t="shared" si="1"/>
        <v>2.0349670392662653</v>
      </c>
      <c r="J19" s="98">
        <v>221</v>
      </c>
      <c r="K19" s="100">
        <f t="shared" si="2"/>
        <v>6.3341931785611925</v>
      </c>
      <c r="L19" s="98">
        <v>3489</v>
      </c>
      <c r="M19" s="100">
        <f t="shared" si="3"/>
        <v>8.024748148488891</v>
      </c>
    </row>
    <row r="20" spans="1:13" ht="15" customHeight="1">
      <c r="A20" s="96">
        <v>5</v>
      </c>
      <c r="B20" s="97" t="s">
        <v>21</v>
      </c>
      <c r="C20" s="79">
        <v>31142</v>
      </c>
      <c r="D20" s="21">
        <v>3421</v>
      </c>
      <c r="E20" s="80">
        <v>11.41</v>
      </c>
      <c r="F20" s="21">
        <v>824</v>
      </c>
      <c r="G20" s="100">
        <f t="shared" si="0"/>
        <v>24.086524408067817</v>
      </c>
      <c r="H20" s="21">
        <v>60</v>
      </c>
      <c r="I20" s="100">
        <f t="shared" si="1"/>
        <v>2.113420218386756</v>
      </c>
      <c r="J20" s="21">
        <v>182</v>
      </c>
      <c r="K20" s="100">
        <f t="shared" si="2"/>
        <v>6.41070799577316</v>
      </c>
      <c r="L20" s="21">
        <v>2839</v>
      </c>
      <c r="M20" s="100">
        <f t="shared" si="3"/>
        <v>9.116305953374864</v>
      </c>
    </row>
    <row r="21" spans="1:13" ht="15" customHeight="1">
      <c r="A21" s="96">
        <v>6</v>
      </c>
      <c r="B21" s="97" t="s">
        <v>24</v>
      </c>
      <c r="C21" s="79">
        <v>16214</v>
      </c>
      <c r="D21" s="21">
        <v>1400</v>
      </c>
      <c r="E21" s="80">
        <v>8.88</v>
      </c>
      <c r="F21" s="21">
        <v>427</v>
      </c>
      <c r="G21" s="100">
        <f t="shared" si="0"/>
        <v>30.5</v>
      </c>
      <c r="H21" s="21">
        <v>0</v>
      </c>
      <c r="I21" s="100">
        <f t="shared" si="1"/>
        <v>0</v>
      </c>
      <c r="J21" s="21">
        <v>94</v>
      </c>
      <c r="K21" s="100">
        <f t="shared" si="2"/>
        <v>8.809746954076852</v>
      </c>
      <c r="L21" s="21">
        <v>1067</v>
      </c>
      <c r="M21" s="100">
        <f t="shared" si="3"/>
        <v>6.580732700135686</v>
      </c>
    </row>
    <row r="22" spans="1:13" ht="15" customHeight="1">
      <c r="A22" s="96">
        <v>7</v>
      </c>
      <c r="B22" s="97" t="s">
        <v>25</v>
      </c>
      <c r="C22" s="79">
        <v>22138</v>
      </c>
      <c r="D22" s="21">
        <v>6180</v>
      </c>
      <c r="E22" s="80">
        <v>28.19</v>
      </c>
      <c r="F22" s="21">
        <v>1731</v>
      </c>
      <c r="G22" s="100">
        <f t="shared" si="0"/>
        <v>28.009708737864074</v>
      </c>
      <c r="H22" s="21">
        <v>79</v>
      </c>
      <c r="I22" s="100">
        <f t="shared" si="1"/>
        <v>1.6663151233916893</v>
      </c>
      <c r="J22" s="21">
        <v>213</v>
      </c>
      <c r="K22" s="100">
        <f t="shared" si="2"/>
        <v>4.492723054207973</v>
      </c>
      <c r="L22" s="21">
        <v>4741</v>
      </c>
      <c r="M22" s="100">
        <f t="shared" si="3"/>
        <v>21.415665371758966</v>
      </c>
    </row>
    <row r="23" spans="1:13" ht="15" customHeight="1">
      <c r="A23" s="103">
        <v>8</v>
      </c>
      <c r="B23" s="104" t="s">
        <v>22</v>
      </c>
      <c r="C23" s="84">
        <v>11410</v>
      </c>
      <c r="D23" s="84">
        <v>5070</v>
      </c>
      <c r="E23" s="85">
        <v>45.66</v>
      </c>
      <c r="F23" s="83">
        <v>1078</v>
      </c>
      <c r="G23" s="107">
        <f t="shared" si="0"/>
        <v>21.26232741617357</v>
      </c>
      <c r="H23" s="83">
        <v>89</v>
      </c>
      <c r="I23" s="107">
        <f t="shared" si="1"/>
        <v>2.045977011494253</v>
      </c>
      <c r="J23" s="83">
        <v>269</v>
      </c>
      <c r="K23" s="107">
        <f t="shared" si="2"/>
        <v>6.183908045977011</v>
      </c>
      <c r="L23" s="83">
        <v>4350</v>
      </c>
      <c r="M23" s="107">
        <f t="shared" si="3"/>
        <v>38.12445223488169</v>
      </c>
    </row>
    <row r="24" spans="1:13" ht="15" customHeight="1">
      <c r="A24" s="6" t="s">
        <v>23</v>
      </c>
      <c r="B24" s="111" t="s">
        <v>38</v>
      </c>
      <c r="C24" s="23">
        <f aca="true" t="shared" si="4" ref="C24:D28">C7+C15</f>
        <v>244871</v>
      </c>
      <c r="D24" s="23">
        <f t="shared" si="4"/>
        <v>28885</v>
      </c>
      <c r="E24" s="22">
        <v>12</v>
      </c>
      <c r="F24" s="23">
        <f>F7+F15</f>
        <v>7515</v>
      </c>
      <c r="G24" s="109">
        <f t="shared" si="0"/>
        <v>26.01696382205297</v>
      </c>
      <c r="H24" s="23">
        <f>H7+H15</f>
        <v>385</v>
      </c>
      <c r="I24" s="109">
        <f t="shared" si="1"/>
        <v>1.658124811576726</v>
      </c>
      <c r="J24" s="23">
        <f>J7+J15</f>
        <v>1464</v>
      </c>
      <c r="K24" s="109">
        <f t="shared" si="2"/>
        <v>6.305181101683965</v>
      </c>
      <c r="L24" s="23">
        <f>L7+L15</f>
        <v>23219</v>
      </c>
      <c r="M24" s="109">
        <f t="shared" si="3"/>
        <v>9.482135491748716</v>
      </c>
    </row>
    <row r="25" spans="1:13" ht="15" customHeight="1">
      <c r="A25" s="96">
        <v>1</v>
      </c>
      <c r="B25" s="97" t="s">
        <v>17</v>
      </c>
      <c r="C25" s="21">
        <f t="shared" si="4"/>
        <v>40652</v>
      </c>
      <c r="D25" s="21">
        <f t="shared" si="4"/>
        <v>3864</v>
      </c>
      <c r="E25" s="80">
        <v>9.6</v>
      </c>
      <c r="F25" s="21">
        <f>F8+F16</f>
        <v>1068</v>
      </c>
      <c r="G25" s="100">
        <f t="shared" si="0"/>
        <v>27.639751552795033</v>
      </c>
      <c r="H25" s="21">
        <f>H8+H16</f>
        <v>51</v>
      </c>
      <c r="I25" s="100">
        <f t="shared" si="1"/>
        <v>1.665034280117532</v>
      </c>
      <c r="J25" s="21">
        <f>J8+J16</f>
        <v>216</v>
      </c>
      <c r="K25" s="100">
        <f t="shared" si="2"/>
        <v>7.051909892262488</v>
      </c>
      <c r="L25" s="21">
        <f>L8+L16</f>
        <v>3063</v>
      </c>
      <c r="M25" s="100">
        <f t="shared" si="3"/>
        <v>7.534684640362098</v>
      </c>
    </row>
    <row r="26" spans="1:13" ht="15" customHeight="1">
      <c r="A26" s="96">
        <v>2</v>
      </c>
      <c r="B26" s="97" t="s">
        <v>18</v>
      </c>
      <c r="C26" s="21">
        <f t="shared" si="4"/>
        <v>26115</v>
      </c>
      <c r="D26" s="21">
        <f t="shared" si="4"/>
        <v>3077</v>
      </c>
      <c r="E26" s="80">
        <v>11.77</v>
      </c>
      <c r="F26" s="21">
        <f>F9+F17</f>
        <v>785</v>
      </c>
      <c r="G26" s="100">
        <f t="shared" si="0"/>
        <v>25.511862203444913</v>
      </c>
      <c r="H26" s="21">
        <f>H9+H17</f>
        <v>14</v>
      </c>
      <c r="I26" s="100">
        <f t="shared" si="1"/>
        <v>0.5672609400324149</v>
      </c>
      <c r="J26" s="21">
        <f>J9+J17</f>
        <v>162</v>
      </c>
      <c r="K26" s="100">
        <f t="shared" si="2"/>
        <v>6.564019448946515</v>
      </c>
      <c r="L26" s="21">
        <f>L9+L17</f>
        <v>2468</v>
      </c>
      <c r="M26" s="100">
        <f t="shared" si="3"/>
        <v>9.450507371242582</v>
      </c>
    </row>
    <row r="27" spans="1:13" ht="15" customHeight="1">
      <c r="A27" s="96">
        <v>3</v>
      </c>
      <c r="B27" s="97" t="s">
        <v>19</v>
      </c>
      <c r="C27" s="21">
        <f t="shared" si="4"/>
        <v>33212</v>
      </c>
      <c r="D27" s="21">
        <f t="shared" si="4"/>
        <v>275</v>
      </c>
      <c r="E27" s="80">
        <v>0.85</v>
      </c>
      <c r="F27" s="21">
        <f>F10+F18</f>
        <v>54</v>
      </c>
      <c r="G27" s="100">
        <f t="shared" si="0"/>
        <v>19.636363636363637</v>
      </c>
      <c r="H27" s="21">
        <f>H10+H18</f>
        <v>8</v>
      </c>
      <c r="I27" s="100">
        <f t="shared" si="1"/>
        <v>3.2128514056224895</v>
      </c>
      <c r="J27" s="21">
        <f>J10+J18</f>
        <v>20</v>
      </c>
      <c r="K27" s="100">
        <f t="shared" si="2"/>
        <v>8.032128514056225</v>
      </c>
      <c r="L27" s="21">
        <f>L10+L18</f>
        <v>249</v>
      </c>
      <c r="M27" s="100">
        <f t="shared" si="3"/>
        <v>0.7497290136095387</v>
      </c>
    </row>
    <row r="28" spans="1:13" ht="15" customHeight="1">
      <c r="A28" s="96">
        <v>4</v>
      </c>
      <c r="B28" s="97" t="s">
        <v>20</v>
      </c>
      <c r="C28" s="21">
        <f t="shared" si="4"/>
        <v>48367</v>
      </c>
      <c r="D28" s="21">
        <f t="shared" si="4"/>
        <v>4686</v>
      </c>
      <c r="E28" s="80">
        <v>9.85</v>
      </c>
      <c r="F28" s="21">
        <f>F11+F19</f>
        <v>1351</v>
      </c>
      <c r="G28" s="100">
        <f t="shared" si="0"/>
        <v>28.830559112249254</v>
      </c>
      <c r="H28" s="21">
        <f>H11+H19</f>
        <v>72</v>
      </c>
      <c r="I28" s="100">
        <f t="shared" si="1"/>
        <v>1.9726027397260273</v>
      </c>
      <c r="J28" s="21">
        <f>J11+J19</f>
        <v>243</v>
      </c>
      <c r="K28" s="100">
        <f t="shared" si="2"/>
        <v>6.657534246575343</v>
      </c>
      <c r="L28" s="21">
        <f>L11+L19</f>
        <v>3650</v>
      </c>
      <c r="M28" s="100">
        <f t="shared" si="3"/>
        <v>7.546467632890194</v>
      </c>
    </row>
    <row r="29" spans="1:13" ht="15" customHeight="1">
      <c r="A29" s="96">
        <v>5</v>
      </c>
      <c r="B29" s="97" t="s">
        <v>21</v>
      </c>
      <c r="C29" s="21">
        <f>C20</f>
        <v>31142</v>
      </c>
      <c r="D29" s="21">
        <v>3421</v>
      </c>
      <c r="E29" s="80">
        <v>11.41</v>
      </c>
      <c r="F29" s="21">
        <f>F20</f>
        <v>824</v>
      </c>
      <c r="G29" s="100">
        <f t="shared" si="0"/>
        <v>24.086524408067817</v>
      </c>
      <c r="H29" s="21">
        <f>H20</f>
        <v>60</v>
      </c>
      <c r="I29" s="100">
        <f t="shared" si="1"/>
        <v>2.113420218386756</v>
      </c>
      <c r="J29" s="21">
        <f>J20</f>
        <v>182</v>
      </c>
      <c r="K29" s="100">
        <f t="shared" si="2"/>
        <v>6.41070799577316</v>
      </c>
      <c r="L29" s="21">
        <f>L20</f>
        <v>2839</v>
      </c>
      <c r="M29" s="100">
        <f t="shared" si="3"/>
        <v>9.116305953374864</v>
      </c>
    </row>
    <row r="30" spans="1:13" ht="15" customHeight="1">
      <c r="A30" s="96">
        <v>6</v>
      </c>
      <c r="B30" s="97" t="s">
        <v>24</v>
      </c>
      <c r="C30" s="21">
        <f aca="true" t="shared" si="5" ref="C30:D32">C12+C21</f>
        <v>28095</v>
      </c>
      <c r="D30" s="21">
        <f t="shared" si="5"/>
        <v>2036</v>
      </c>
      <c r="E30" s="80">
        <v>7.41</v>
      </c>
      <c r="F30" s="21">
        <f>F12+F21</f>
        <v>541</v>
      </c>
      <c r="G30" s="100">
        <f t="shared" si="0"/>
        <v>26.571709233791747</v>
      </c>
      <c r="H30" s="21">
        <f>H12+H21</f>
        <v>12</v>
      </c>
      <c r="I30" s="100">
        <f t="shared" si="1"/>
        <v>0.7281553398058253</v>
      </c>
      <c r="J30" s="21">
        <f>J12+J21</f>
        <v>141</v>
      </c>
      <c r="K30" s="100">
        <f t="shared" si="2"/>
        <v>8.555825242718447</v>
      </c>
      <c r="L30" s="21">
        <f>L12+L21</f>
        <v>1648</v>
      </c>
      <c r="M30" s="100">
        <f t="shared" si="3"/>
        <v>5.865812422139171</v>
      </c>
    </row>
    <row r="31" spans="1:13" ht="15" customHeight="1">
      <c r="A31" s="96">
        <v>7</v>
      </c>
      <c r="B31" s="97" t="s">
        <v>25</v>
      </c>
      <c r="C31" s="21">
        <f t="shared" si="5"/>
        <v>24001</v>
      </c>
      <c r="D31" s="21">
        <f t="shared" si="5"/>
        <v>6378</v>
      </c>
      <c r="E31" s="80" t="s">
        <v>48</v>
      </c>
      <c r="F31" s="21">
        <f>F13+F22</f>
        <v>1801</v>
      </c>
      <c r="G31" s="100">
        <f t="shared" si="0"/>
        <v>28.23769206647852</v>
      </c>
      <c r="H31" s="21">
        <f>H13+H22</f>
        <v>79</v>
      </c>
      <c r="I31" s="100">
        <f t="shared" si="1"/>
        <v>1.6195161951619514</v>
      </c>
      <c r="J31" s="21">
        <f>J13+J22</f>
        <v>222</v>
      </c>
      <c r="K31" s="100">
        <f t="shared" si="2"/>
        <v>4.551045510455105</v>
      </c>
      <c r="L31" s="21">
        <f>L13+L22</f>
        <v>4878</v>
      </c>
      <c r="M31" s="100">
        <f t="shared" si="3"/>
        <v>20.32415316028499</v>
      </c>
    </row>
    <row r="32" spans="1:13" ht="15" customHeight="1">
      <c r="A32" s="103">
        <v>8</v>
      </c>
      <c r="B32" s="104" t="s">
        <v>22</v>
      </c>
      <c r="C32" s="84">
        <f t="shared" si="5"/>
        <v>13287</v>
      </c>
      <c r="D32" s="84">
        <f t="shared" si="5"/>
        <v>5148</v>
      </c>
      <c r="E32" s="85">
        <v>39.73</v>
      </c>
      <c r="F32" s="84">
        <f>F14+F23</f>
        <v>1091</v>
      </c>
      <c r="G32" s="107">
        <f t="shared" si="0"/>
        <v>21.192696192696193</v>
      </c>
      <c r="H32" s="84">
        <f>H14+H23</f>
        <v>89</v>
      </c>
      <c r="I32" s="107">
        <f t="shared" si="1"/>
        <v>2.011754068716094</v>
      </c>
      <c r="J32" s="84">
        <f>J14+J23</f>
        <v>278</v>
      </c>
      <c r="K32" s="107">
        <f t="shared" si="2"/>
        <v>6.283905967450271</v>
      </c>
      <c r="L32" s="84">
        <f>L14+L23</f>
        <v>4424</v>
      </c>
      <c r="M32" s="107">
        <f t="shared" si="3"/>
        <v>33.295702566418306</v>
      </c>
    </row>
  </sheetData>
  <sheetProtection/>
  <mergeCells count="9">
    <mergeCell ref="F4:K4"/>
    <mergeCell ref="L4:M4"/>
    <mergeCell ref="A1:C1"/>
    <mergeCell ref="D1:M1"/>
    <mergeCell ref="A4:A5"/>
    <mergeCell ref="B4:B5"/>
    <mergeCell ref="C4:C5"/>
    <mergeCell ref="D4:E4"/>
    <mergeCell ref="D2:M2"/>
  </mergeCells>
  <printOptions/>
  <pageMargins left="0.4724409448818898" right="0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5" zoomScaleNormal="75" zoomScalePageLayoutView="0" workbookViewId="0" topLeftCell="A1">
      <selection activeCell="D2" sqref="D2:M2"/>
    </sheetView>
  </sheetViews>
  <sheetFormatPr defaultColWidth="9.00390625" defaultRowHeight="15.75"/>
  <cols>
    <col min="1" max="1" width="4.25390625" style="26" customWidth="1"/>
    <col min="2" max="2" width="20.125" style="26" customWidth="1"/>
    <col min="3" max="3" width="9.875" style="26" customWidth="1"/>
    <col min="4" max="11" width="9.50390625" style="26" customWidth="1"/>
    <col min="12" max="12" width="9.75390625" style="26" customWidth="1"/>
    <col min="13" max="13" width="9.625" style="26" customWidth="1"/>
    <col min="14" max="16384" width="9.00390625" style="26" customWidth="1"/>
  </cols>
  <sheetData>
    <row r="1" spans="1:13" ht="19.5" customHeight="1">
      <c r="A1" s="251" t="s">
        <v>40</v>
      </c>
      <c r="B1" s="251"/>
      <c r="C1" s="251"/>
      <c r="D1" s="251" t="s">
        <v>125</v>
      </c>
      <c r="E1" s="251"/>
      <c r="F1" s="251"/>
      <c r="G1" s="251"/>
      <c r="H1" s="251"/>
      <c r="I1" s="251"/>
      <c r="J1" s="251"/>
      <c r="K1" s="251"/>
      <c r="L1" s="251"/>
      <c r="M1" s="251"/>
    </row>
    <row r="2" spans="1:13" s="57" customFormat="1" ht="15.75">
      <c r="A2" s="241"/>
      <c r="B2" s="241"/>
      <c r="C2" s="241"/>
      <c r="D2" s="256" t="s">
        <v>140</v>
      </c>
      <c r="E2" s="256"/>
      <c r="F2" s="256"/>
      <c r="G2" s="256"/>
      <c r="H2" s="256"/>
      <c r="I2" s="256"/>
      <c r="J2" s="256"/>
      <c r="K2" s="256"/>
      <c r="L2" s="256"/>
      <c r="M2" s="256"/>
    </row>
    <row r="3" spans="1:13" s="57" customFormat="1" ht="12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s="27" customFormat="1" ht="28.5" customHeight="1">
      <c r="A4" s="252" t="s">
        <v>0</v>
      </c>
      <c r="B4" s="252" t="s">
        <v>16</v>
      </c>
      <c r="C4" s="258" t="s">
        <v>1</v>
      </c>
      <c r="D4" s="257" t="s">
        <v>42</v>
      </c>
      <c r="E4" s="257"/>
      <c r="F4" s="257" t="s">
        <v>41</v>
      </c>
      <c r="G4" s="257"/>
      <c r="H4" s="257"/>
      <c r="I4" s="257"/>
      <c r="J4" s="257"/>
      <c r="K4" s="257"/>
      <c r="L4" s="257" t="s">
        <v>43</v>
      </c>
      <c r="M4" s="257"/>
    </row>
    <row r="5" spans="1:13" s="27" customFormat="1" ht="60.75" customHeight="1">
      <c r="A5" s="253"/>
      <c r="B5" s="253"/>
      <c r="C5" s="259"/>
      <c r="D5" s="112" t="s">
        <v>5</v>
      </c>
      <c r="E5" s="112" t="s">
        <v>31</v>
      </c>
      <c r="F5" s="112" t="s">
        <v>44</v>
      </c>
      <c r="G5" s="112" t="s">
        <v>31</v>
      </c>
      <c r="H5" s="112" t="s">
        <v>45</v>
      </c>
      <c r="I5" s="112" t="s">
        <v>31</v>
      </c>
      <c r="J5" s="112" t="s">
        <v>46</v>
      </c>
      <c r="K5" s="112" t="s">
        <v>31</v>
      </c>
      <c r="L5" s="112" t="s">
        <v>5</v>
      </c>
      <c r="M5" s="112" t="s">
        <v>31</v>
      </c>
    </row>
    <row r="6" spans="1:13" ht="15.75">
      <c r="A6" s="28" t="s">
        <v>7</v>
      </c>
      <c r="B6" s="28" t="s">
        <v>8</v>
      </c>
      <c r="C6" s="113">
        <v>1</v>
      </c>
      <c r="D6" s="113">
        <v>2</v>
      </c>
      <c r="E6" s="113">
        <v>3</v>
      </c>
      <c r="F6" s="113">
        <v>4</v>
      </c>
      <c r="G6" s="113" t="s">
        <v>34</v>
      </c>
      <c r="H6" s="113">
        <v>6</v>
      </c>
      <c r="I6" s="113" t="s">
        <v>35</v>
      </c>
      <c r="J6" s="113">
        <v>8</v>
      </c>
      <c r="K6" s="113" t="s">
        <v>36</v>
      </c>
      <c r="L6" s="113">
        <v>10</v>
      </c>
      <c r="M6" s="113" t="s">
        <v>37</v>
      </c>
    </row>
    <row r="7" spans="1:13" ht="17.25" customHeight="1">
      <c r="A7" s="48" t="s">
        <v>11</v>
      </c>
      <c r="B7" s="93" t="s">
        <v>12</v>
      </c>
      <c r="C7" s="94">
        <f>C8+C9+C10+C11+C12+C13+C14</f>
        <v>48546</v>
      </c>
      <c r="D7" s="114">
        <f>D8+D9+D10+D11+D12+D13+D14</f>
        <v>2252</v>
      </c>
      <c r="E7" s="114" t="s">
        <v>47</v>
      </c>
      <c r="F7" s="114">
        <f>F8+F9+F10+F11+F12+F13+F14</f>
        <v>507</v>
      </c>
      <c r="G7" s="115">
        <f aca="true" t="shared" si="0" ref="G7:G32">F7/D7*100</f>
        <v>22.513321492007105</v>
      </c>
      <c r="H7" s="114">
        <f>H8+H9+H10+H11+H12+H13+H14</f>
        <v>41</v>
      </c>
      <c r="I7" s="115">
        <f aca="true" t="shared" si="1" ref="I7:I32">H7/L7*100</f>
        <v>2.0098039215686274</v>
      </c>
      <c r="J7" s="114">
        <f>J8+J9+J10+J11+J12+J13+J14</f>
        <v>254</v>
      </c>
      <c r="K7" s="115">
        <f aca="true" t="shared" si="2" ref="K7:K20">J7/L7*100</f>
        <v>12.450980392156863</v>
      </c>
      <c r="L7" s="114">
        <f>L8+L9+L10+L11+L12+L13+L14</f>
        <v>2040</v>
      </c>
      <c r="M7" s="115">
        <f aca="true" t="shared" si="3" ref="M7:M32">L7/C7*100</f>
        <v>4.202199975281177</v>
      </c>
    </row>
    <row r="8" spans="1:13" ht="15.75" customHeight="1">
      <c r="A8" s="96">
        <v>1</v>
      </c>
      <c r="B8" s="97" t="s">
        <v>17</v>
      </c>
      <c r="C8" s="79">
        <v>3454</v>
      </c>
      <c r="D8" s="98">
        <v>127</v>
      </c>
      <c r="E8" s="99">
        <v>3.7</v>
      </c>
      <c r="F8" s="98">
        <v>60</v>
      </c>
      <c r="G8" s="99">
        <f t="shared" si="0"/>
        <v>47.24409448818898</v>
      </c>
      <c r="H8" s="98">
        <v>12</v>
      </c>
      <c r="I8" s="99">
        <f t="shared" si="1"/>
        <v>12.76595744680851</v>
      </c>
      <c r="J8" s="98">
        <v>15</v>
      </c>
      <c r="K8" s="99">
        <f t="shared" si="2"/>
        <v>15.957446808510639</v>
      </c>
      <c r="L8" s="98">
        <v>94</v>
      </c>
      <c r="M8" s="99">
        <f t="shared" si="3"/>
        <v>2.7214823393167342</v>
      </c>
    </row>
    <row r="9" spans="1:13" ht="15.75" customHeight="1">
      <c r="A9" s="96">
        <v>2</v>
      </c>
      <c r="B9" s="97" t="s">
        <v>18</v>
      </c>
      <c r="C9" s="79">
        <v>1248</v>
      </c>
      <c r="D9" s="98">
        <v>121</v>
      </c>
      <c r="E9" s="99">
        <v>9.82</v>
      </c>
      <c r="F9" s="116">
        <v>26</v>
      </c>
      <c r="G9" s="99">
        <f t="shared" si="0"/>
        <v>21.487603305785125</v>
      </c>
      <c r="H9" s="116">
        <v>3</v>
      </c>
      <c r="I9" s="99">
        <f t="shared" si="1"/>
        <v>2.727272727272727</v>
      </c>
      <c r="J9" s="116">
        <v>12</v>
      </c>
      <c r="K9" s="99">
        <f t="shared" si="2"/>
        <v>10.909090909090908</v>
      </c>
      <c r="L9" s="117">
        <v>110</v>
      </c>
      <c r="M9" s="99">
        <f t="shared" si="3"/>
        <v>8.814102564102564</v>
      </c>
    </row>
    <row r="10" spans="1:13" ht="15.75" customHeight="1">
      <c r="A10" s="96">
        <v>3</v>
      </c>
      <c r="B10" s="97" t="s">
        <v>19</v>
      </c>
      <c r="C10" s="79">
        <v>23334</v>
      </c>
      <c r="D10" s="101">
        <v>166</v>
      </c>
      <c r="E10" s="102">
        <v>0.72</v>
      </c>
      <c r="F10" s="101">
        <v>44</v>
      </c>
      <c r="G10" s="102">
        <f t="shared" si="0"/>
        <v>26.506024096385545</v>
      </c>
      <c r="H10" s="101">
        <v>1</v>
      </c>
      <c r="I10" s="102">
        <f t="shared" si="1"/>
        <v>0.6451612903225806</v>
      </c>
      <c r="J10" s="101">
        <v>32</v>
      </c>
      <c r="K10" s="102">
        <f t="shared" si="2"/>
        <v>20.64516129032258</v>
      </c>
      <c r="L10" s="101">
        <v>155</v>
      </c>
      <c r="M10" s="99">
        <f t="shared" si="3"/>
        <v>0.6642667352361361</v>
      </c>
    </row>
    <row r="11" spans="1:13" ht="15.75" customHeight="1">
      <c r="A11" s="96">
        <v>4</v>
      </c>
      <c r="B11" s="97" t="s">
        <v>26</v>
      </c>
      <c r="C11" s="79">
        <v>4889</v>
      </c>
      <c r="D11" s="98">
        <v>52</v>
      </c>
      <c r="E11" s="99">
        <v>1.08</v>
      </c>
      <c r="F11" s="98">
        <v>29</v>
      </c>
      <c r="G11" s="99">
        <f t="shared" si="0"/>
        <v>55.769230769230774</v>
      </c>
      <c r="H11" s="98">
        <v>0</v>
      </c>
      <c r="I11" s="99">
        <f t="shared" si="1"/>
        <v>0</v>
      </c>
      <c r="J11" s="98">
        <v>21</v>
      </c>
      <c r="K11" s="99">
        <f t="shared" si="2"/>
        <v>47.72727272727273</v>
      </c>
      <c r="L11" s="98">
        <v>44</v>
      </c>
      <c r="M11" s="99">
        <f t="shared" si="3"/>
        <v>0.899979545919411</v>
      </c>
    </row>
    <row r="12" spans="1:13" ht="15.75" customHeight="1">
      <c r="A12" s="96">
        <v>5</v>
      </c>
      <c r="B12" s="97" t="s">
        <v>24</v>
      </c>
      <c r="C12" s="79">
        <v>11881</v>
      </c>
      <c r="D12" s="98">
        <v>659</v>
      </c>
      <c r="E12" s="99">
        <v>5.62</v>
      </c>
      <c r="F12" s="118">
        <v>178</v>
      </c>
      <c r="G12" s="119">
        <f t="shared" si="0"/>
        <v>27.010622154779966</v>
      </c>
      <c r="H12" s="118">
        <v>20</v>
      </c>
      <c r="I12" s="119">
        <f t="shared" si="1"/>
        <v>3.350083752093802</v>
      </c>
      <c r="J12" s="118">
        <v>96</v>
      </c>
      <c r="K12" s="119">
        <f t="shared" si="2"/>
        <v>16.08040201005025</v>
      </c>
      <c r="L12" s="118">
        <v>597</v>
      </c>
      <c r="M12" s="119">
        <f t="shared" si="3"/>
        <v>5.024829559801364</v>
      </c>
    </row>
    <row r="13" spans="1:13" ht="15.75" customHeight="1">
      <c r="A13" s="96">
        <v>6</v>
      </c>
      <c r="B13" s="97" t="s">
        <v>25</v>
      </c>
      <c r="C13" s="79">
        <v>1863</v>
      </c>
      <c r="D13" s="98">
        <v>151</v>
      </c>
      <c r="E13" s="99">
        <v>8.11</v>
      </c>
      <c r="F13" s="120">
        <v>66</v>
      </c>
      <c r="G13" s="121">
        <f t="shared" si="0"/>
        <v>43.70860927152318</v>
      </c>
      <c r="H13" s="120">
        <v>5</v>
      </c>
      <c r="I13" s="121">
        <f t="shared" si="1"/>
        <v>3.787878787878788</v>
      </c>
      <c r="J13" s="120">
        <v>42</v>
      </c>
      <c r="K13" s="122">
        <f t="shared" si="2"/>
        <v>31.818181818181817</v>
      </c>
      <c r="L13" s="123">
        <v>132</v>
      </c>
      <c r="M13" s="122">
        <f t="shared" si="3"/>
        <v>7.085346215780998</v>
      </c>
    </row>
    <row r="14" spans="1:13" ht="15.75" customHeight="1">
      <c r="A14" s="103">
        <v>7</v>
      </c>
      <c r="B14" s="104" t="s">
        <v>22</v>
      </c>
      <c r="C14" s="83">
        <v>1877</v>
      </c>
      <c r="D14" s="105">
        <v>976</v>
      </c>
      <c r="E14" s="106">
        <v>52.67</v>
      </c>
      <c r="F14" s="124">
        <v>104</v>
      </c>
      <c r="G14" s="125">
        <f t="shared" si="0"/>
        <v>10.655737704918032</v>
      </c>
      <c r="H14" s="124">
        <v>0</v>
      </c>
      <c r="I14" s="125">
        <f t="shared" si="1"/>
        <v>0</v>
      </c>
      <c r="J14" s="124">
        <v>36</v>
      </c>
      <c r="K14" s="125">
        <f t="shared" si="2"/>
        <v>3.9647577092511015</v>
      </c>
      <c r="L14" s="124">
        <v>908</v>
      </c>
      <c r="M14" s="125">
        <f t="shared" si="3"/>
        <v>48.375066595631324</v>
      </c>
    </row>
    <row r="15" spans="1:13" ht="15.75" customHeight="1">
      <c r="A15" s="48" t="s">
        <v>13</v>
      </c>
      <c r="B15" s="93" t="s">
        <v>14</v>
      </c>
      <c r="C15" s="88">
        <f>C16+C17+C18+C19+C20+C21+C22+C23</f>
        <v>196325</v>
      </c>
      <c r="D15" s="108">
        <f>D16+D17+D18+D19+D20+D21+D22+D23</f>
        <v>28854</v>
      </c>
      <c r="E15" s="126">
        <v>14.98</v>
      </c>
      <c r="F15" s="108">
        <f>F16+F17+F18+F19+F20+F21+F22+F23</f>
        <v>8256</v>
      </c>
      <c r="G15" s="126">
        <f t="shared" si="0"/>
        <v>28.61301725930547</v>
      </c>
      <c r="H15" s="108">
        <f>H16+H17+H18+H19+H20+H21+H22+H23</f>
        <v>1363</v>
      </c>
      <c r="I15" s="126">
        <f t="shared" si="1"/>
        <v>4.969736746153285</v>
      </c>
      <c r="J15" s="108">
        <f>J16+J17+J18+J19+J20+J21+J22+J23</f>
        <v>5465</v>
      </c>
      <c r="K15" s="126">
        <f t="shared" si="2"/>
        <v>19.92634726172245</v>
      </c>
      <c r="L15" s="108">
        <f>L16+L17+L18+L19+L20+L21+L22+L23</f>
        <v>27426</v>
      </c>
      <c r="M15" s="126">
        <f t="shared" si="3"/>
        <v>13.969693110913026</v>
      </c>
    </row>
    <row r="16" spans="1:13" ht="15.75" customHeight="1">
      <c r="A16" s="96">
        <v>1</v>
      </c>
      <c r="B16" s="97" t="s">
        <v>17</v>
      </c>
      <c r="C16" s="79">
        <v>37198</v>
      </c>
      <c r="D16" s="98">
        <v>2349</v>
      </c>
      <c r="E16" s="99">
        <v>6.38</v>
      </c>
      <c r="F16" s="98">
        <v>997</v>
      </c>
      <c r="G16" s="99">
        <f t="shared" si="0"/>
        <v>42.44359301830566</v>
      </c>
      <c r="H16" s="98">
        <v>99</v>
      </c>
      <c r="I16" s="99">
        <f t="shared" si="1"/>
        <v>4.777992277992278</v>
      </c>
      <c r="J16" s="98">
        <v>621</v>
      </c>
      <c r="K16" s="99">
        <f t="shared" si="2"/>
        <v>29.97104247104247</v>
      </c>
      <c r="L16" s="98">
        <v>2072</v>
      </c>
      <c r="M16" s="99">
        <f t="shared" si="3"/>
        <v>5.570191945803538</v>
      </c>
    </row>
    <row r="17" spans="1:13" ht="15.75" customHeight="1">
      <c r="A17" s="96">
        <v>2</v>
      </c>
      <c r="B17" s="97" t="s">
        <v>18</v>
      </c>
      <c r="C17" s="79">
        <v>24867</v>
      </c>
      <c r="D17" s="98">
        <v>2412</v>
      </c>
      <c r="E17" s="99">
        <v>9.68</v>
      </c>
      <c r="F17" s="98">
        <v>904</v>
      </c>
      <c r="G17" s="99">
        <f t="shared" si="0"/>
        <v>37.47927031509121</v>
      </c>
      <c r="H17" s="98">
        <v>147</v>
      </c>
      <c r="I17" s="99">
        <f t="shared" si="1"/>
        <v>6.402439024390244</v>
      </c>
      <c r="J17" s="98">
        <v>641</v>
      </c>
      <c r="K17" s="99">
        <f t="shared" si="2"/>
        <v>27.918118466898957</v>
      </c>
      <c r="L17" s="98">
        <v>2296</v>
      </c>
      <c r="M17" s="99">
        <f t="shared" si="3"/>
        <v>9.233120199461133</v>
      </c>
    </row>
    <row r="18" spans="1:13" ht="15.75" customHeight="1">
      <c r="A18" s="96">
        <v>3</v>
      </c>
      <c r="B18" s="97" t="s">
        <v>19</v>
      </c>
      <c r="C18" s="79">
        <v>9878</v>
      </c>
      <c r="D18" s="98">
        <v>150</v>
      </c>
      <c r="E18" s="99">
        <v>1.6</v>
      </c>
      <c r="F18" s="98">
        <v>46</v>
      </c>
      <c r="G18" s="99">
        <f t="shared" si="0"/>
        <v>30.666666666666664</v>
      </c>
      <c r="H18" s="98">
        <v>9</v>
      </c>
      <c r="I18" s="99">
        <f t="shared" si="1"/>
        <v>6.8181818181818175</v>
      </c>
      <c r="J18" s="98">
        <v>19</v>
      </c>
      <c r="K18" s="99">
        <f t="shared" si="2"/>
        <v>14.393939393939394</v>
      </c>
      <c r="L18" s="98">
        <v>132</v>
      </c>
      <c r="M18" s="99">
        <f t="shared" si="3"/>
        <v>1.3363028953229399</v>
      </c>
    </row>
    <row r="19" spans="1:13" ht="15.75" customHeight="1">
      <c r="A19" s="96">
        <v>4</v>
      </c>
      <c r="B19" s="97" t="s">
        <v>20</v>
      </c>
      <c r="C19" s="79">
        <v>43478</v>
      </c>
      <c r="D19" s="98">
        <v>4143</v>
      </c>
      <c r="E19" s="99">
        <v>9.69</v>
      </c>
      <c r="F19" s="98">
        <v>1586</v>
      </c>
      <c r="G19" s="99">
        <f t="shared" si="0"/>
        <v>38.281438571083754</v>
      </c>
      <c r="H19" s="98">
        <v>130</v>
      </c>
      <c r="I19" s="99">
        <f t="shared" si="1"/>
        <v>3.505933117583603</v>
      </c>
      <c r="J19" s="98">
        <v>1021</v>
      </c>
      <c r="K19" s="99">
        <f t="shared" si="2"/>
        <v>27.535059331175837</v>
      </c>
      <c r="L19" s="98">
        <v>3708</v>
      </c>
      <c r="M19" s="99">
        <f t="shared" si="3"/>
        <v>8.528451170707024</v>
      </c>
    </row>
    <row r="20" spans="1:13" ht="15.75" customHeight="1">
      <c r="A20" s="96">
        <v>5</v>
      </c>
      <c r="B20" s="97" t="s">
        <v>21</v>
      </c>
      <c r="C20" s="79">
        <v>31142</v>
      </c>
      <c r="D20" s="98">
        <v>5845</v>
      </c>
      <c r="E20" s="99">
        <v>19.5</v>
      </c>
      <c r="F20" s="21">
        <v>1957</v>
      </c>
      <c r="G20" s="99">
        <f t="shared" si="0"/>
        <v>33.48160821214714</v>
      </c>
      <c r="H20" s="21">
        <v>69</v>
      </c>
      <c r="I20" s="99">
        <f t="shared" si="1"/>
        <v>1.4775160599571735</v>
      </c>
      <c r="J20" s="21">
        <v>713</v>
      </c>
      <c r="K20" s="99">
        <f t="shared" si="2"/>
        <v>15.267665952890791</v>
      </c>
      <c r="L20" s="21">
        <v>4670</v>
      </c>
      <c r="M20" s="99">
        <f t="shared" si="3"/>
        <v>14.995825573180912</v>
      </c>
    </row>
    <row r="21" spans="1:13" ht="15.75" customHeight="1">
      <c r="A21" s="96">
        <v>6</v>
      </c>
      <c r="B21" s="97" t="s">
        <v>24</v>
      </c>
      <c r="C21" s="79">
        <v>16214</v>
      </c>
      <c r="D21" s="98">
        <v>4822</v>
      </c>
      <c r="E21" s="99">
        <v>30.59</v>
      </c>
      <c r="F21" s="21">
        <v>1412</v>
      </c>
      <c r="G21" s="99">
        <f t="shared" si="0"/>
        <v>29.282455412691828</v>
      </c>
      <c r="H21" s="21">
        <v>124</v>
      </c>
      <c r="I21" s="99">
        <f t="shared" si="1"/>
        <v>3.076923076923077</v>
      </c>
      <c r="J21" s="21">
        <v>496</v>
      </c>
      <c r="K21" s="99">
        <v>8.66860223973455</v>
      </c>
      <c r="L21" s="21">
        <v>4030</v>
      </c>
      <c r="M21" s="99">
        <f t="shared" si="3"/>
        <v>24.855063525348463</v>
      </c>
    </row>
    <row r="22" spans="1:13" ht="15.75" customHeight="1">
      <c r="A22" s="96">
        <v>7</v>
      </c>
      <c r="B22" s="97" t="s">
        <v>25</v>
      </c>
      <c r="C22" s="79">
        <v>22138</v>
      </c>
      <c r="D22" s="98">
        <v>4986</v>
      </c>
      <c r="E22" s="99">
        <v>22.75</v>
      </c>
      <c r="F22" s="21">
        <v>1070</v>
      </c>
      <c r="G22" s="99">
        <f t="shared" si="0"/>
        <v>21.460088247091857</v>
      </c>
      <c r="H22" s="21">
        <v>728</v>
      </c>
      <c r="I22" s="99">
        <f t="shared" si="1"/>
        <v>13.397129186602871</v>
      </c>
      <c r="J22" s="21">
        <v>790</v>
      </c>
      <c r="K22" s="99">
        <f aca="true" t="shared" si="4" ref="K22:K32">J22/L22*100</f>
        <v>14.538093485461905</v>
      </c>
      <c r="L22" s="21">
        <v>5434</v>
      </c>
      <c r="M22" s="99">
        <f t="shared" si="3"/>
        <v>24.546029451621646</v>
      </c>
    </row>
    <row r="23" spans="1:14" ht="15.75" customHeight="1">
      <c r="A23" s="103">
        <v>8</v>
      </c>
      <c r="B23" s="104" t="s">
        <v>22</v>
      </c>
      <c r="C23" s="84">
        <v>11410</v>
      </c>
      <c r="D23" s="127">
        <v>4147</v>
      </c>
      <c r="E23" s="128">
        <v>37.35</v>
      </c>
      <c r="F23" s="129">
        <v>284</v>
      </c>
      <c r="G23" s="128">
        <f t="shared" si="0"/>
        <v>6.8483240897034</v>
      </c>
      <c r="H23" s="129">
        <v>57</v>
      </c>
      <c r="I23" s="128">
        <f t="shared" si="1"/>
        <v>1.121164437450826</v>
      </c>
      <c r="J23" s="129">
        <v>1164</v>
      </c>
      <c r="K23" s="128">
        <f t="shared" si="4"/>
        <v>22.895357985837922</v>
      </c>
      <c r="L23" s="129">
        <f>D23-F23+H23+J23</f>
        <v>5084</v>
      </c>
      <c r="M23" s="106">
        <f t="shared" si="3"/>
        <v>44.55740578439965</v>
      </c>
      <c r="N23" s="61"/>
    </row>
    <row r="24" spans="1:14" ht="15.75" customHeight="1">
      <c r="A24" s="23" t="s">
        <v>23</v>
      </c>
      <c r="B24" s="111" t="s">
        <v>38</v>
      </c>
      <c r="C24" s="23">
        <f aca="true" t="shared" si="5" ref="C24:D28">C7+C15</f>
        <v>244871</v>
      </c>
      <c r="D24" s="23">
        <f t="shared" si="5"/>
        <v>31106</v>
      </c>
      <c r="E24" s="126">
        <v>12.92</v>
      </c>
      <c r="F24" s="23">
        <f>F7+F15</f>
        <v>8763</v>
      </c>
      <c r="G24" s="126">
        <f t="shared" si="0"/>
        <v>28.17141387513663</v>
      </c>
      <c r="H24" s="23">
        <f>H7+H15</f>
        <v>1404</v>
      </c>
      <c r="I24" s="126">
        <f t="shared" si="1"/>
        <v>4.7648136835675015</v>
      </c>
      <c r="J24" s="23">
        <f>J7+J15</f>
        <v>5719</v>
      </c>
      <c r="K24" s="126">
        <f t="shared" si="4"/>
        <v>19.408810154075884</v>
      </c>
      <c r="L24" s="23">
        <f>L7+L15</f>
        <v>29466</v>
      </c>
      <c r="M24" s="115">
        <f t="shared" si="3"/>
        <v>12.033274662985818</v>
      </c>
      <c r="N24" s="61"/>
    </row>
    <row r="25" spans="1:14" ht="15.75" customHeight="1">
      <c r="A25" s="96">
        <v>1</v>
      </c>
      <c r="B25" s="97" t="s">
        <v>17</v>
      </c>
      <c r="C25" s="21">
        <f t="shared" si="5"/>
        <v>40652</v>
      </c>
      <c r="D25" s="21">
        <f t="shared" si="5"/>
        <v>2476</v>
      </c>
      <c r="E25" s="99">
        <v>6.15</v>
      </c>
      <c r="F25" s="21">
        <f>F8+F16</f>
        <v>1057</v>
      </c>
      <c r="G25" s="99">
        <f t="shared" si="0"/>
        <v>42.68982229402262</v>
      </c>
      <c r="H25" s="21">
        <f>H8+H16</f>
        <v>111</v>
      </c>
      <c r="I25" s="99">
        <f t="shared" si="1"/>
        <v>5.124653739612189</v>
      </c>
      <c r="J25" s="21">
        <f>J8+J16</f>
        <v>636</v>
      </c>
      <c r="K25" s="99">
        <f t="shared" si="4"/>
        <v>29.362880886426595</v>
      </c>
      <c r="L25" s="21">
        <f>L8+L16</f>
        <v>2166</v>
      </c>
      <c r="M25" s="99">
        <f t="shared" si="3"/>
        <v>5.32815113647545</v>
      </c>
      <c r="N25" s="61"/>
    </row>
    <row r="26" spans="1:14" ht="15.75" customHeight="1">
      <c r="A26" s="96">
        <v>2</v>
      </c>
      <c r="B26" s="97" t="s">
        <v>18</v>
      </c>
      <c r="C26" s="21">
        <f t="shared" si="5"/>
        <v>26115</v>
      </c>
      <c r="D26" s="21">
        <f t="shared" si="5"/>
        <v>2533</v>
      </c>
      <c r="E26" s="99">
        <v>9.69</v>
      </c>
      <c r="F26" s="21">
        <f>F9+F17</f>
        <v>930</v>
      </c>
      <c r="G26" s="99">
        <f t="shared" si="0"/>
        <v>36.71535728385314</v>
      </c>
      <c r="H26" s="21">
        <f>H9+H17</f>
        <v>150</v>
      </c>
      <c r="I26" s="99">
        <f t="shared" si="1"/>
        <v>6.234413965087282</v>
      </c>
      <c r="J26" s="21">
        <f>J9+J17</f>
        <v>653</v>
      </c>
      <c r="K26" s="99">
        <f t="shared" si="4"/>
        <v>27.1404821280133</v>
      </c>
      <c r="L26" s="21">
        <f>L9+L17</f>
        <v>2406</v>
      </c>
      <c r="M26" s="99">
        <f t="shared" si="3"/>
        <v>9.213095921883975</v>
      </c>
      <c r="N26" s="61"/>
    </row>
    <row r="27" spans="1:14" ht="15.75" customHeight="1">
      <c r="A27" s="96">
        <v>3</v>
      </c>
      <c r="B27" s="97" t="s">
        <v>19</v>
      </c>
      <c r="C27" s="21">
        <f t="shared" si="5"/>
        <v>33212</v>
      </c>
      <c r="D27" s="130">
        <f t="shared" si="5"/>
        <v>316</v>
      </c>
      <c r="E27" s="99">
        <v>0.97</v>
      </c>
      <c r="F27" s="21">
        <f>F10+F18</f>
        <v>90</v>
      </c>
      <c r="G27" s="99">
        <f t="shared" si="0"/>
        <v>28.48101265822785</v>
      </c>
      <c r="H27" s="21">
        <f>H10+H18</f>
        <v>10</v>
      </c>
      <c r="I27" s="99">
        <f t="shared" si="1"/>
        <v>3.484320557491289</v>
      </c>
      <c r="J27" s="21">
        <f>J10+J18</f>
        <v>51</v>
      </c>
      <c r="K27" s="99">
        <f t="shared" si="4"/>
        <v>17.770034843205575</v>
      </c>
      <c r="L27" s="130">
        <f>L10+L18</f>
        <v>287</v>
      </c>
      <c r="M27" s="99">
        <f t="shared" si="3"/>
        <v>0.8641454895820787</v>
      </c>
      <c r="N27" s="61"/>
    </row>
    <row r="28" spans="1:14" ht="15.75" customHeight="1">
      <c r="A28" s="96">
        <v>4</v>
      </c>
      <c r="B28" s="97" t="s">
        <v>20</v>
      </c>
      <c r="C28" s="21">
        <f t="shared" si="5"/>
        <v>48367</v>
      </c>
      <c r="D28" s="21">
        <f t="shared" si="5"/>
        <v>4195</v>
      </c>
      <c r="E28" s="99">
        <v>8.82</v>
      </c>
      <c r="F28" s="21">
        <f>F11+F19</f>
        <v>1615</v>
      </c>
      <c r="G28" s="99">
        <f t="shared" si="0"/>
        <v>38.49821215733015</v>
      </c>
      <c r="H28" s="21">
        <f>H11+H19</f>
        <v>130</v>
      </c>
      <c r="I28" s="99">
        <f t="shared" si="1"/>
        <v>3.464818763326226</v>
      </c>
      <c r="J28" s="21">
        <f>J11+J19</f>
        <v>1042</v>
      </c>
      <c r="K28" s="99">
        <f t="shared" si="4"/>
        <v>27.77185501066098</v>
      </c>
      <c r="L28" s="21">
        <f>L11+L19</f>
        <v>3752</v>
      </c>
      <c r="M28" s="99">
        <f t="shared" si="3"/>
        <v>7.757355221535345</v>
      </c>
      <c r="N28" s="61"/>
    </row>
    <row r="29" spans="1:14" ht="15.75" customHeight="1">
      <c r="A29" s="96">
        <v>5</v>
      </c>
      <c r="B29" s="97" t="s">
        <v>21</v>
      </c>
      <c r="C29" s="21">
        <f>C20</f>
        <v>31142</v>
      </c>
      <c r="D29" s="21">
        <f>D20</f>
        <v>5845</v>
      </c>
      <c r="E29" s="99">
        <v>19.5</v>
      </c>
      <c r="F29" s="21">
        <f>F20</f>
        <v>1957</v>
      </c>
      <c r="G29" s="99">
        <f t="shared" si="0"/>
        <v>33.48160821214714</v>
      </c>
      <c r="H29" s="21">
        <f>H20</f>
        <v>69</v>
      </c>
      <c r="I29" s="99">
        <f t="shared" si="1"/>
        <v>1.4775160599571735</v>
      </c>
      <c r="J29" s="21">
        <f>J20</f>
        <v>713</v>
      </c>
      <c r="K29" s="99">
        <f t="shared" si="4"/>
        <v>15.267665952890791</v>
      </c>
      <c r="L29" s="21">
        <f>L20</f>
        <v>4670</v>
      </c>
      <c r="M29" s="99">
        <f t="shared" si="3"/>
        <v>14.995825573180912</v>
      </c>
      <c r="N29" s="61"/>
    </row>
    <row r="30" spans="1:14" ht="15.75" customHeight="1">
      <c r="A30" s="96">
        <v>6</v>
      </c>
      <c r="B30" s="97" t="s">
        <v>24</v>
      </c>
      <c r="C30" s="21">
        <f aca="true" t="shared" si="6" ref="C30:D32">C12+C21</f>
        <v>28095</v>
      </c>
      <c r="D30" s="21">
        <f t="shared" si="6"/>
        <v>5481</v>
      </c>
      <c r="E30" s="99">
        <v>19.94</v>
      </c>
      <c r="F30" s="130">
        <f>F12+F21</f>
        <v>1590</v>
      </c>
      <c r="G30" s="99">
        <f t="shared" si="0"/>
        <v>29.009304871373836</v>
      </c>
      <c r="H30" s="21">
        <f>H12+H21</f>
        <v>144</v>
      </c>
      <c r="I30" s="99">
        <f t="shared" si="1"/>
        <v>3.1121677112599957</v>
      </c>
      <c r="J30" s="21">
        <f>J12+J21</f>
        <v>592</v>
      </c>
      <c r="K30" s="99">
        <f t="shared" si="4"/>
        <v>12.794467257402204</v>
      </c>
      <c r="L30" s="21">
        <f>L12+L21</f>
        <v>4627</v>
      </c>
      <c r="M30" s="99">
        <f t="shared" si="3"/>
        <v>16.46912261968322</v>
      </c>
      <c r="N30" s="61"/>
    </row>
    <row r="31" spans="1:14" ht="15.75" customHeight="1">
      <c r="A31" s="96">
        <v>7</v>
      </c>
      <c r="B31" s="97" t="s">
        <v>25</v>
      </c>
      <c r="C31" s="21">
        <f t="shared" si="6"/>
        <v>24001</v>
      </c>
      <c r="D31" s="21">
        <f t="shared" si="6"/>
        <v>5137</v>
      </c>
      <c r="E31" s="99">
        <v>21.6</v>
      </c>
      <c r="F31" s="130">
        <f>F13+F22</f>
        <v>1136</v>
      </c>
      <c r="G31" s="99">
        <f t="shared" si="0"/>
        <v>22.114074362468365</v>
      </c>
      <c r="H31" s="21">
        <f>H13+H22</f>
        <v>733</v>
      </c>
      <c r="I31" s="99">
        <f t="shared" si="1"/>
        <v>13.169241825368308</v>
      </c>
      <c r="J31" s="21">
        <f>J13+J22</f>
        <v>832</v>
      </c>
      <c r="K31" s="99">
        <f t="shared" si="4"/>
        <v>14.947897951850523</v>
      </c>
      <c r="L31" s="21">
        <f>L13+L22</f>
        <v>5566</v>
      </c>
      <c r="M31" s="99">
        <f t="shared" si="3"/>
        <v>23.190700387483854</v>
      </c>
      <c r="N31" s="61"/>
    </row>
    <row r="32" spans="1:14" ht="17.25" customHeight="1">
      <c r="A32" s="103">
        <v>8</v>
      </c>
      <c r="B32" s="104" t="s">
        <v>22</v>
      </c>
      <c r="C32" s="84">
        <f t="shared" si="6"/>
        <v>13287</v>
      </c>
      <c r="D32" s="129">
        <f t="shared" si="6"/>
        <v>5123</v>
      </c>
      <c r="E32" s="128">
        <v>39.54</v>
      </c>
      <c r="F32" s="129">
        <f>F14+F23</f>
        <v>388</v>
      </c>
      <c r="G32" s="128">
        <f t="shared" si="0"/>
        <v>7.573687292601991</v>
      </c>
      <c r="H32" s="129">
        <f>H14+H23</f>
        <v>57</v>
      </c>
      <c r="I32" s="128">
        <f t="shared" si="1"/>
        <v>0.9512683578104139</v>
      </c>
      <c r="J32" s="129">
        <f>J14+J23</f>
        <v>1200</v>
      </c>
      <c r="K32" s="128">
        <f t="shared" si="4"/>
        <v>20.026702269692922</v>
      </c>
      <c r="L32" s="129">
        <f>L14+L23</f>
        <v>5992</v>
      </c>
      <c r="M32" s="106">
        <f t="shared" si="3"/>
        <v>45.09671107097163</v>
      </c>
      <c r="N32" s="61"/>
    </row>
  </sheetData>
  <sheetProtection/>
  <mergeCells count="9">
    <mergeCell ref="F4:K4"/>
    <mergeCell ref="L4:M4"/>
    <mergeCell ref="A1:C1"/>
    <mergeCell ref="D1:M1"/>
    <mergeCell ref="A4:A5"/>
    <mergeCell ref="B4:B5"/>
    <mergeCell ref="C4:C5"/>
    <mergeCell ref="D4:E4"/>
    <mergeCell ref="D2:M2"/>
  </mergeCells>
  <printOptions/>
  <pageMargins left="0.35433070866141736" right="0.0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9"/>
  <sheetViews>
    <sheetView zoomScalePageLayoutView="0" workbookViewId="0" topLeftCell="A22">
      <selection activeCell="A35" sqref="A35:C35"/>
    </sheetView>
  </sheetViews>
  <sheetFormatPr defaultColWidth="9.00390625" defaultRowHeight="15.75"/>
  <cols>
    <col min="1" max="1" width="3.625" style="1" customWidth="1"/>
    <col min="2" max="2" width="17.375" style="1" customWidth="1"/>
    <col min="3" max="3" width="6.375" style="1" customWidth="1"/>
    <col min="4" max="4" width="5.375" style="1" customWidth="1"/>
    <col min="5" max="6" width="5.875" style="1" customWidth="1"/>
    <col min="7" max="7" width="5.50390625" style="1" customWidth="1"/>
    <col min="8" max="8" width="5.625" style="1" customWidth="1"/>
    <col min="9" max="10" width="5.50390625" style="1" customWidth="1"/>
    <col min="11" max="11" width="6.125" style="1" customWidth="1"/>
    <col min="12" max="12" width="5.50390625" style="1" customWidth="1"/>
    <col min="13" max="13" width="5.25390625" style="1" customWidth="1"/>
    <col min="14" max="14" width="5.125" style="1" customWidth="1"/>
    <col min="15" max="15" width="5.50390625" style="1" customWidth="1"/>
    <col min="16" max="23" width="5.125" style="1" customWidth="1"/>
    <col min="24" max="16384" width="9.00390625" style="1" customWidth="1"/>
  </cols>
  <sheetData>
    <row r="1" spans="1:25" ht="15.75">
      <c r="A1" s="30" t="s">
        <v>49</v>
      </c>
      <c r="C1" s="260" t="s">
        <v>82</v>
      </c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</row>
    <row r="2" spans="1:22" s="57" customFormat="1" ht="15.75">
      <c r="A2" s="59" t="s">
        <v>84</v>
      </c>
      <c r="B2" s="244" t="s">
        <v>139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</row>
    <row r="3" spans="1:13" s="57" customFormat="1" ht="15.75">
      <c r="A3" s="58"/>
      <c r="B3" s="59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23" ht="21.75" customHeight="1">
      <c r="A4" s="264" t="s">
        <v>0</v>
      </c>
      <c r="B4" s="245" t="s">
        <v>16</v>
      </c>
      <c r="C4" s="266" t="s">
        <v>50</v>
      </c>
      <c r="D4" s="264" t="s">
        <v>51</v>
      </c>
      <c r="E4" s="264"/>
      <c r="F4" s="264"/>
      <c r="G4" s="264"/>
      <c r="H4" s="264"/>
      <c r="I4" s="264"/>
      <c r="J4" s="264"/>
      <c r="K4" s="264"/>
      <c r="L4" s="264"/>
      <c r="M4" s="264"/>
      <c r="N4" s="264" t="s">
        <v>52</v>
      </c>
      <c r="O4" s="264"/>
      <c r="P4" s="264"/>
      <c r="Q4" s="264"/>
      <c r="R4" s="264"/>
      <c r="S4" s="264"/>
      <c r="T4" s="264"/>
      <c r="U4" s="264"/>
      <c r="V4" s="264"/>
      <c r="W4" s="264"/>
    </row>
    <row r="5" spans="1:23" ht="21.75" customHeight="1">
      <c r="A5" s="264"/>
      <c r="B5" s="265"/>
      <c r="C5" s="266"/>
      <c r="D5" s="154">
        <v>1</v>
      </c>
      <c r="E5" s="154">
        <v>2</v>
      </c>
      <c r="F5" s="154">
        <v>3</v>
      </c>
      <c r="G5" s="154">
        <v>4</v>
      </c>
      <c r="H5" s="154">
        <v>5</v>
      </c>
      <c r="I5" s="154">
        <v>6</v>
      </c>
      <c r="J5" s="154">
        <v>7</v>
      </c>
      <c r="K5" s="154">
        <v>8</v>
      </c>
      <c r="L5" s="154">
        <v>9</v>
      </c>
      <c r="M5" s="154">
        <v>10</v>
      </c>
      <c r="N5" s="154">
        <v>1</v>
      </c>
      <c r="O5" s="154">
        <v>2</v>
      </c>
      <c r="P5" s="154">
        <v>3</v>
      </c>
      <c r="Q5" s="154">
        <v>4</v>
      </c>
      <c r="R5" s="154">
        <v>5</v>
      </c>
      <c r="S5" s="154">
        <v>6</v>
      </c>
      <c r="T5" s="154">
        <v>7</v>
      </c>
      <c r="U5" s="154">
        <v>8</v>
      </c>
      <c r="V5" s="154">
        <v>9</v>
      </c>
      <c r="W5" s="154">
        <v>10</v>
      </c>
    </row>
    <row r="6" spans="1:23" s="30" customFormat="1" ht="16.5" customHeight="1">
      <c r="A6" s="86" t="s">
        <v>11</v>
      </c>
      <c r="B6" s="87" t="s">
        <v>12</v>
      </c>
      <c r="C6" s="47">
        <f aca="true" t="shared" si="0" ref="C6:M6">C7+C8+C9+C10+C11+C12+C13</f>
        <v>1278</v>
      </c>
      <c r="D6" s="47">
        <f t="shared" si="0"/>
        <v>72</v>
      </c>
      <c r="E6" s="47">
        <f t="shared" si="0"/>
        <v>266</v>
      </c>
      <c r="F6" s="47">
        <f t="shared" si="0"/>
        <v>208</v>
      </c>
      <c r="G6" s="47">
        <f t="shared" si="0"/>
        <v>305</v>
      </c>
      <c r="H6" s="47">
        <f t="shared" si="0"/>
        <v>516</v>
      </c>
      <c r="I6" s="47">
        <f t="shared" si="0"/>
        <v>242</v>
      </c>
      <c r="J6" s="47">
        <f t="shared" si="0"/>
        <v>140</v>
      </c>
      <c r="K6" s="47">
        <f t="shared" si="0"/>
        <v>183</v>
      </c>
      <c r="L6" s="47">
        <f t="shared" si="0"/>
        <v>409</v>
      </c>
      <c r="M6" s="47">
        <f t="shared" si="0"/>
        <v>234</v>
      </c>
      <c r="N6" s="155">
        <f aca="true" t="shared" si="1" ref="N6:N31">D6/C6*100</f>
        <v>5.633802816901409</v>
      </c>
      <c r="O6" s="155">
        <f aca="true" t="shared" si="2" ref="O6:O31">E6/C6*100</f>
        <v>20.81377151799687</v>
      </c>
      <c r="P6" s="155">
        <f aca="true" t="shared" si="3" ref="P6:P31">F6/C6*100</f>
        <v>16.275430359937403</v>
      </c>
      <c r="Q6" s="155">
        <f aca="true" t="shared" si="4" ref="Q6:Q31">G6/C6*100</f>
        <v>23.865414710485133</v>
      </c>
      <c r="R6" s="155">
        <f aca="true" t="shared" si="5" ref="R6:R31">H6/C6*100</f>
        <v>40.375586854460096</v>
      </c>
      <c r="S6" s="155">
        <f aca="true" t="shared" si="6" ref="S6:S31">I6/C6*100</f>
        <v>18.9358372456964</v>
      </c>
      <c r="T6" s="155">
        <f aca="true" t="shared" si="7" ref="T6:T31">J6/C6*100</f>
        <v>10.954616588419405</v>
      </c>
      <c r="U6" s="155">
        <f aca="true" t="shared" si="8" ref="U6:U31">K6/C6*100</f>
        <v>14.319248826291082</v>
      </c>
      <c r="V6" s="155">
        <f aca="true" t="shared" si="9" ref="V6:V31">L6/C6*100</f>
        <v>32.003129890453835</v>
      </c>
      <c r="W6" s="155">
        <f aca="true" t="shared" si="10" ref="W6:W31">M6/C6*100</f>
        <v>18.30985915492958</v>
      </c>
    </row>
    <row r="7" spans="1:23" ht="16.5" customHeight="1">
      <c r="A7" s="77">
        <v>1</v>
      </c>
      <c r="B7" s="78" t="s">
        <v>17</v>
      </c>
      <c r="C7" s="217">
        <v>136</v>
      </c>
      <c r="D7" s="217">
        <v>0</v>
      </c>
      <c r="E7" s="217">
        <v>43</v>
      </c>
      <c r="F7" s="217">
        <v>0</v>
      </c>
      <c r="G7" s="217">
        <v>91</v>
      </c>
      <c r="H7" s="218">
        <v>7</v>
      </c>
      <c r="I7" s="218">
        <v>20</v>
      </c>
      <c r="J7" s="217">
        <v>21</v>
      </c>
      <c r="K7" s="218">
        <v>27</v>
      </c>
      <c r="L7" s="218">
        <v>30</v>
      </c>
      <c r="M7" s="218">
        <v>32</v>
      </c>
      <c r="N7" s="219">
        <f t="shared" si="1"/>
        <v>0</v>
      </c>
      <c r="O7" s="219">
        <f t="shared" si="2"/>
        <v>31.61764705882353</v>
      </c>
      <c r="P7" s="219">
        <f t="shared" si="3"/>
        <v>0</v>
      </c>
      <c r="Q7" s="219">
        <f t="shared" si="4"/>
        <v>66.91176470588235</v>
      </c>
      <c r="R7" s="219">
        <f t="shared" si="5"/>
        <v>5.147058823529411</v>
      </c>
      <c r="S7" s="219">
        <f t="shared" si="6"/>
        <v>14.705882352941178</v>
      </c>
      <c r="T7" s="219">
        <f t="shared" si="7"/>
        <v>15.441176470588236</v>
      </c>
      <c r="U7" s="219">
        <f t="shared" si="8"/>
        <v>19.852941176470587</v>
      </c>
      <c r="V7" s="219">
        <f t="shared" si="9"/>
        <v>22.058823529411764</v>
      </c>
      <c r="W7" s="219">
        <f t="shared" si="10"/>
        <v>23.52941176470588</v>
      </c>
    </row>
    <row r="8" spans="1:23" ht="16.5" customHeight="1">
      <c r="A8" s="77">
        <v>2</v>
      </c>
      <c r="B8" s="78" t="s">
        <v>18</v>
      </c>
      <c r="C8" s="96">
        <v>53</v>
      </c>
      <c r="D8" s="220">
        <v>13</v>
      </c>
      <c r="E8" s="220">
        <v>0</v>
      </c>
      <c r="F8" s="220">
        <v>25</v>
      </c>
      <c r="G8" s="220">
        <v>4</v>
      </c>
      <c r="H8" s="221">
        <v>33</v>
      </c>
      <c r="I8" s="221">
        <v>28</v>
      </c>
      <c r="J8" s="220">
        <v>22</v>
      </c>
      <c r="K8" s="221">
        <v>28</v>
      </c>
      <c r="L8" s="221">
        <v>33</v>
      </c>
      <c r="M8" s="221">
        <v>30</v>
      </c>
      <c r="N8" s="156">
        <f t="shared" si="1"/>
        <v>24.528301886792452</v>
      </c>
      <c r="O8" s="156">
        <f t="shared" si="2"/>
        <v>0</v>
      </c>
      <c r="P8" s="156">
        <f t="shared" si="3"/>
        <v>47.16981132075472</v>
      </c>
      <c r="Q8" s="156">
        <f t="shared" si="4"/>
        <v>7.547169811320755</v>
      </c>
      <c r="R8" s="156">
        <f t="shared" si="5"/>
        <v>62.264150943396224</v>
      </c>
      <c r="S8" s="156">
        <f t="shared" si="6"/>
        <v>52.83018867924528</v>
      </c>
      <c r="T8" s="156">
        <f t="shared" si="7"/>
        <v>41.509433962264154</v>
      </c>
      <c r="U8" s="156">
        <f t="shared" si="8"/>
        <v>52.83018867924528</v>
      </c>
      <c r="V8" s="156">
        <f t="shared" si="9"/>
        <v>62.264150943396224</v>
      </c>
      <c r="W8" s="156">
        <f t="shared" si="10"/>
        <v>56.60377358490566</v>
      </c>
    </row>
    <row r="9" spans="1:23" ht="16.5" customHeight="1">
      <c r="A9" s="77">
        <v>3</v>
      </c>
      <c r="B9" s="78" t="s">
        <v>19</v>
      </c>
      <c r="C9" s="96">
        <v>136</v>
      </c>
      <c r="D9" s="96">
        <v>15</v>
      </c>
      <c r="E9" s="96">
        <v>23</v>
      </c>
      <c r="F9" s="96">
        <v>55</v>
      </c>
      <c r="G9" s="96">
        <v>48</v>
      </c>
      <c r="H9" s="157">
        <v>60</v>
      </c>
      <c r="I9" s="157">
        <v>49</v>
      </c>
      <c r="J9" s="96">
        <v>13</v>
      </c>
      <c r="K9" s="157">
        <v>10</v>
      </c>
      <c r="L9" s="157">
        <v>59</v>
      </c>
      <c r="M9" s="157">
        <v>27</v>
      </c>
      <c r="N9" s="156">
        <f t="shared" si="1"/>
        <v>11.029411764705882</v>
      </c>
      <c r="O9" s="156">
        <f t="shared" si="2"/>
        <v>16.911764705882355</v>
      </c>
      <c r="P9" s="156">
        <f t="shared" si="3"/>
        <v>40.44117647058824</v>
      </c>
      <c r="Q9" s="156">
        <f t="shared" si="4"/>
        <v>35.294117647058826</v>
      </c>
      <c r="R9" s="156">
        <f t="shared" si="5"/>
        <v>44.11764705882353</v>
      </c>
      <c r="S9" s="156">
        <f t="shared" si="6"/>
        <v>36.029411764705884</v>
      </c>
      <c r="T9" s="156">
        <f t="shared" si="7"/>
        <v>9.558823529411764</v>
      </c>
      <c r="U9" s="156">
        <f t="shared" si="8"/>
        <v>7.352941176470589</v>
      </c>
      <c r="V9" s="156">
        <f t="shared" si="9"/>
        <v>43.38235294117647</v>
      </c>
      <c r="W9" s="156">
        <f t="shared" si="10"/>
        <v>19.852941176470587</v>
      </c>
    </row>
    <row r="10" spans="1:23" ht="16.5" customHeight="1">
      <c r="A10" s="77">
        <v>4</v>
      </c>
      <c r="B10" s="78" t="s">
        <v>26</v>
      </c>
      <c r="C10" s="96">
        <v>161</v>
      </c>
      <c r="D10" s="96">
        <v>0</v>
      </c>
      <c r="E10" s="96">
        <v>4</v>
      </c>
      <c r="F10" s="96">
        <v>87</v>
      </c>
      <c r="G10" s="96">
        <v>134</v>
      </c>
      <c r="H10" s="157">
        <v>142</v>
      </c>
      <c r="I10" s="157">
        <v>2</v>
      </c>
      <c r="J10" s="96">
        <v>0</v>
      </c>
      <c r="K10" s="157">
        <v>10</v>
      </c>
      <c r="L10" s="157">
        <v>146</v>
      </c>
      <c r="M10" s="157">
        <v>8</v>
      </c>
      <c r="N10" s="156">
        <f t="shared" si="1"/>
        <v>0</v>
      </c>
      <c r="O10" s="156">
        <f t="shared" si="2"/>
        <v>2.484472049689441</v>
      </c>
      <c r="P10" s="156">
        <f t="shared" si="3"/>
        <v>54.037267080745345</v>
      </c>
      <c r="Q10" s="156">
        <f t="shared" si="4"/>
        <v>83.22981366459628</v>
      </c>
      <c r="R10" s="156">
        <f t="shared" si="5"/>
        <v>88.19875776397515</v>
      </c>
      <c r="S10" s="156">
        <f t="shared" si="6"/>
        <v>1.2422360248447204</v>
      </c>
      <c r="T10" s="156">
        <f t="shared" si="7"/>
        <v>0</v>
      </c>
      <c r="U10" s="156">
        <f t="shared" si="8"/>
        <v>6.211180124223603</v>
      </c>
      <c r="V10" s="156">
        <f t="shared" si="9"/>
        <v>90.6832298136646</v>
      </c>
      <c r="W10" s="156">
        <f t="shared" si="10"/>
        <v>4.968944099378882</v>
      </c>
    </row>
    <row r="11" spans="1:23" ht="16.5" customHeight="1">
      <c r="A11" s="77">
        <v>5</v>
      </c>
      <c r="B11" s="78" t="s">
        <v>24</v>
      </c>
      <c r="C11" s="96">
        <v>581</v>
      </c>
      <c r="D11" s="96">
        <v>22</v>
      </c>
      <c r="E11" s="96">
        <v>118</v>
      </c>
      <c r="F11" s="96">
        <v>36</v>
      </c>
      <c r="G11" s="96">
        <v>28</v>
      </c>
      <c r="H11" s="157">
        <v>153</v>
      </c>
      <c r="I11" s="157">
        <v>29</v>
      </c>
      <c r="J11" s="96">
        <v>84</v>
      </c>
      <c r="K11" s="157">
        <v>38</v>
      </c>
      <c r="L11" s="157">
        <v>117</v>
      </c>
      <c r="M11" s="157">
        <v>122</v>
      </c>
      <c r="N11" s="156">
        <f t="shared" si="1"/>
        <v>3.7865748709122204</v>
      </c>
      <c r="O11" s="156">
        <f t="shared" si="2"/>
        <v>20.309810671256454</v>
      </c>
      <c r="P11" s="156">
        <f t="shared" si="3"/>
        <v>6.196213425129088</v>
      </c>
      <c r="Q11" s="156">
        <f t="shared" si="4"/>
        <v>4.819277108433735</v>
      </c>
      <c r="R11" s="156">
        <f t="shared" si="5"/>
        <v>26.333907056798623</v>
      </c>
      <c r="S11" s="156">
        <f t="shared" si="6"/>
        <v>4.991394148020654</v>
      </c>
      <c r="T11" s="156">
        <f t="shared" si="7"/>
        <v>14.457831325301203</v>
      </c>
      <c r="U11" s="156">
        <f t="shared" si="8"/>
        <v>6.540447504302927</v>
      </c>
      <c r="V11" s="156">
        <f t="shared" si="9"/>
        <v>20.137693631669535</v>
      </c>
      <c r="W11" s="156">
        <f t="shared" si="10"/>
        <v>20.998278829604132</v>
      </c>
    </row>
    <row r="12" spans="1:23" ht="16.5" customHeight="1">
      <c r="A12" s="77">
        <v>6</v>
      </c>
      <c r="B12" s="78" t="s">
        <v>25</v>
      </c>
      <c r="C12" s="158">
        <v>137</v>
      </c>
      <c r="D12" s="159">
        <v>22</v>
      </c>
      <c r="E12" s="159">
        <v>22</v>
      </c>
      <c r="F12" s="159">
        <v>0</v>
      </c>
      <c r="G12" s="159">
        <v>0</v>
      </c>
      <c r="H12" s="160">
        <v>64</v>
      </c>
      <c r="I12" s="160">
        <v>46</v>
      </c>
      <c r="J12" s="159">
        <v>0</v>
      </c>
      <c r="K12" s="160">
        <v>0</v>
      </c>
      <c r="L12" s="160">
        <v>0</v>
      </c>
      <c r="M12" s="160">
        <v>0</v>
      </c>
      <c r="N12" s="156">
        <f t="shared" si="1"/>
        <v>16.05839416058394</v>
      </c>
      <c r="O12" s="156">
        <f t="shared" si="2"/>
        <v>16.05839416058394</v>
      </c>
      <c r="P12" s="156">
        <f t="shared" si="3"/>
        <v>0</v>
      </c>
      <c r="Q12" s="156">
        <f t="shared" si="4"/>
        <v>0</v>
      </c>
      <c r="R12" s="156">
        <f t="shared" si="5"/>
        <v>46.715328467153284</v>
      </c>
      <c r="S12" s="156">
        <f t="shared" si="6"/>
        <v>33.57664233576642</v>
      </c>
      <c r="T12" s="156">
        <f t="shared" si="7"/>
        <v>0</v>
      </c>
      <c r="U12" s="156">
        <f t="shared" si="8"/>
        <v>0</v>
      </c>
      <c r="V12" s="156">
        <f t="shared" si="9"/>
        <v>0</v>
      </c>
      <c r="W12" s="156">
        <f t="shared" si="10"/>
        <v>0</v>
      </c>
    </row>
    <row r="13" spans="1:23" ht="16.5" customHeight="1">
      <c r="A13" s="81">
        <v>7</v>
      </c>
      <c r="B13" s="82" t="s">
        <v>22</v>
      </c>
      <c r="C13" s="103">
        <v>74</v>
      </c>
      <c r="D13" s="103">
        <v>0</v>
      </c>
      <c r="E13" s="103">
        <v>56</v>
      </c>
      <c r="F13" s="103">
        <v>5</v>
      </c>
      <c r="G13" s="103">
        <v>0</v>
      </c>
      <c r="H13" s="161">
        <v>57</v>
      </c>
      <c r="I13" s="161">
        <v>68</v>
      </c>
      <c r="J13" s="103">
        <v>0</v>
      </c>
      <c r="K13" s="161">
        <v>70</v>
      </c>
      <c r="L13" s="161">
        <v>24</v>
      </c>
      <c r="M13" s="161">
        <v>15</v>
      </c>
      <c r="N13" s="162">
        <f t="shared" si="1"/>
        <v>0</v>
      </c>
      <c r="O13" s="163">
        <f t="shared" si="2"/>
        <v>75.67567567567568</v>
      </c>
      <c r="P13" s="162">
        <f t="shared" si="3"/>
        <v>6.756756756756757</v>
      </c>
      <c r="Q13" s="162">
        <f t="shared" si="4"/>
        <v>0</v>
      </c>
      <c r="R13" s="162">
        <f t="shared" si="5"/>
        <v>77.02702702702703</v>
      </c>
      <c r="S13" s="162">
        <f t="shared" si="6"/>
        <v>91.8918918918919</v>
      </c>
      <c r="T13" s="162">
        <f t="shared" si="7"/>
        <v>0</v>
      </c>
      <c r="U13" s="162">
        <f t="shared" si="8"/>
        <v>94.5945945945946</v>
      </c>
      <c r="V13" s="162">
        <f t="shared" si="9"/>
        <v>32.432432432432435</v>
      </c>
      <c r="W13" s="162">
        <f t="shared" si="10"/>
        <v>20.27027027027027</v>
      </c>
    </row>
    <row r="14" spans="1:23" s="30" customFormat="1" ht="16.5" customHeight="1">
      <c r="A14" s="86" t="s">
        <v>13</v>
      </c>
      <c r="B14" s="87" t="s">
        <v>14</v>
      </c>
      <c r="C14" s="48">
        <f aca="true" t="shared" si="11" ref="C14:M14">C15+C16+C17+C18+C19+C20+C21+C22</f>
        <v>21941</v>
      </c>
      <c r="D14" s="48">
        <f t="shared" si="11"/>
        <v>1092</v>
      </c>
      <c r="E14" s="48">
        <f t="shared" si="11"/>
        <v>2414</v>
      </c>
      <c r="F14" s="48">
        <f t="shared" si="11"/>
        <v>3444</v>
      </c>
      <c r="G14" s="48">
        <f t="shared" si="11"/>
        <v>2496</v>
      </c>
      <c r="H14" s="48">
        <f t="shared" si="11"/>
        <v>7849</v>
      </c>
      <c r="I14" s="48">
        <f t="shared" si="11"/>
        <v>6838</v>
      </c>
      <c r="J14" s="48">
        <f t="shared" si="11"/>
        <v>6212</v>
      </c>
      <c r="K14" s="48">
        <f t="shared" si="11"/>
        <v>13250</v>
      </c>
      <c r="L14" s="48">
        <f t="shared" si="11"/>
        <v>4395</v>
      </c>
      <c r="M14" s="48">
        <f t="shared" si="11"/>
        <v>4071</v>
      </c>
      <c r="N14" s="164">
        <f t="shared" si="1"/>
        <v>4.976983729091655</v>
      </c>
      <c r="O14" s="164">
        <f t="shared" si="2"/>
        <v>11.002233261929721</v>
      </c>
      <c r="P14" s="164">
        <f t="shared" si="3"/>
        <v>15.696640991750604</v>
      </c>
      <c r="Q14" s="164">
        <f t="shared" si="4"/>
        <v>11.375962809352353</v>
      </c>
      <c r="R14" s="164">
        <f t="shared" si="5"/>
        <v>35.77320997219817</v>
      </c>
      <c r="S14" s="164">
        <f t="shared" si="6"/>
        <v>31.16539811312155</v>
      </c>
      <c r="T14" s="164">
        <f t="shared" si="7"/>
        <v>28.31229205596828</v>
      </c>
      <c r="U14" s="164">
        <f t="shared" si="8"/>
        <v>60.389225650608445</v>
      </c>
      <c r="V14" s="164">
        <f t="shared" si="9"/>
        <v>20.030992206371636</v>
      </c>
      <c r="W14" s="164">
        <f t="shared" si="10"/>
        <v>18.55430472631147</v>
      </c>
    </row>
    <row r="15" spans="1:23" ht="16.5" customHeight="1">
      <c r="A15" s="77">
        <v>1</v>
      </c>
      <c r="B15" s="78" t="s">
        <v>17</v>
      </c>
      <c r="C15" s="96">
        <v>2927</v>
      </c>
      <c r="D15" s="96">
        <v>475</v>
      </c>
      <c r="E15" s="96">
        <v>149</v>
      </c>
      <c r="F15" s="96">
        <v>203</v>
      </c>
      <c r="G15" s="96">
        <v>911</v>
      </c>
      <c r="H15" s="165">
        <v>1177</v>
      </c>
      <c r="I15" s="165">
        <v>1527</v>
      </c>
      <c r="J15" s="97">
        <v>1763</v>
      </c>
      <c r="K15" s="165">
        <v>1876</v>
      </c>
      <c r="L15" s="165">
        <v>1144</v>
      </c>
      <c r="M15" s="165">
        <v>680</v>
      </c>
      <c r="N15" s="156">
        <f t="shared" si="1"/>
        <v>16.228220020498803</v>
      </c>
      <c r="O15" s="156">
        <f t="shared" si="2"/>
        <v>5.09053638537752</v>
      </c>
      <c r="P15" s="156">
        <f t="shared" si="3"/>
        <v>6.935428766655279</v>
      </c>
      <c r="Q15" s="156">
        <f t="shared" si="4"/>
        <v>31.12401776563034</v>
      </c>
      <c r="R15" s="156">
        <f t="shared" si="5"/>
        <v>40.21182097710967</v>
      </c>
      <c r="S15" s="156">
        <f t="shared" si="6"/>
        <v>52.16945678168774</v>
      </c>
      <c r="T15" s="156">
        <f t="shared" si="7"/>
        <v>60.23231978134609</v>
      </c>
      <c r="U15" s="156">
        <f t="shared" si="8"/>
        <v>64.09292791253843</v>
      </c>
      <c r="V15" s="156">
        <f t="shared" si="9"/>
        <v>39.084386744106595</v>
      </c>
      <c r="W15" s="156">
        <f t="shared" si="10"/>
        <v>23.231978134608813</v>
      </c>
    </row>
    <row r="16" spans="1:23" ht="16.5" customHeight="1">
      <c r="A16" s="77">
        <v>2</v>
      </c>
      <c r="B16" s="78" t="s">
        <v>18</v>
      </c>
      <c r="C16" s="96">
        <v>2415</v>
      </c>
      <c r="D16" s="96">
        <v>165</v>
      </c>
      <c r="E16" s="96">
        <v>346</v>
      </c>
      <c r="F16" s="96">
        <v>261</v>
      </c>
      <c r="G16" s="96">
        <v>1</v>
      </c>
      <c r="H16" s="165">
        <v>823</v>
      </c>
      <c r="I16" s="165">
        <v>670</v>
      </c>
      <c r="J16" s="97">
        <v>599</v>
      </c>
      <c r="K16" s="165">
        <v>1267</v>
      </c>
      <c r="L16" s="165">
        <v>856</v>
      </c>
      <c r="M16" s="165">
        <v>368</v>
      </c>
      <c r="N16" s="156">
        <f t="shared" si="1"/>
        <v>6.832298136645963</v>
      </c>
      <c r="O16" s="156">
        <f t="shared" si="2"/>
        <v>14.32712215320911</v>
      </c>
      <c r="P16" s="156">
        <f t="shared" si="3"/>
        <v>10.807453416149068</v>
      </c>
      <c r="Q16" s="156">
        <f t="shared" si="4"/>
        <v>0.041407867494824016</v>
      </c>
      <c r="R16" s="156">
        <f t="shared" si="5"/>
        <v>34.07867494824017</v>
      </c>
      <c r="S16" s="156">
        <f t="shared" si="6"/>
        <v>27.74327122153209</v>
      </c>
      <c r="T16" s="156">
        <f t="shared" si="7"/>
        <v>24.803312629399585</v>
      </c>
      <c r="U16" s="156">
        <f t="shared" si="8"/>
        <v>52.46376811594203</v>
      </c>
      <c r="V16" s="156">
        <f t="shared" si="9"/>
        <v>35.44513457556936</v>
      </c>
      <c r="W16" s="156">
        <f t="shared" si="10"/>
        <v>15.238095238095239</v>
      </c>
    </row>
    <row r="17" spans="1:23" ht="16.5" customHeight="1">
      <c r="A17" s="77">
        <v>3</v>
      </c>
      <c r="B17" s="78" t="s">
        <v>19</v>
      </c>
      <c r="C17" s="96">
        <v>113</v>
      </c>
      <c r="D17" s="96">
        <v>1</v>
      </c>
      <c r="E17" s="96">
        <v>59</v>
      </c>
      <c r="F17" s="96">
        <v>9</v>
      </c>
      <c r="G17" s="96">
        <v>3</v>
      </c>
      <c r="H17" s="96">
        <v>41</v>
      </c>
      <c r="I17" s="96">
        <v>16</v>
      </c>
      <c r="J17" s="96">
        <v>22</v>
      </c>
      <c r="K17" s="96">
        <v>36</v>
      </c>
      <c r="L17" s="96">
        <v>74</v>
      </c>
      <c r="M17" s="96">
        <v>3</v>
      </c>
      <c r="N17" s="156">
        <f t="shared" si="1"/>
        <v>0.8849557522123894</v>
      </c>
      <c r="O17" s="156">
        <f t="shared" si="2"/>
        <v>52.21238938053098</v>
      </c>
      <c r="P17" s="156">
        <f t="shared" si="3"/>
        <v>7.964601769911504</v>
      </c>
      <c r="Q17" s="156">
        <f t="shared" si="4"/>
        <v>2.6548672566371683</v>
      </c>
      <c r="R17" s="156">
        <f t="shared" si="5"/>
        <v>36.283185840707965</v>
      </c>
      <c r="S17" s="156">
        <f t="shared" si="6"/>
        <v>14.15929203539823</v>
      </c>
      <c r="T17" s="156">
        <f t="shared" si="7"/>
        <v>19.469026548672566</v>
      </c>
      <c r="U17" s="156">
        <f t="shared" si="8"/>
        <v>31.858407079646017</v>
      </c>
      <c r="V17" s="156">
        <f t="shared" si="9"/>
        <v>65.48672566371681</v>
      </c>
      <c r="W17" s="156">
        <f t="shared" si="10"/>
        <v>2.6548672566371683</v>
      </c>
    </row>
    <row r="18" spans="1:23" ht="16.5" customHeight="1">
      <c r="A18" s="77">
        <v>4</v>
      </c>
      <c r="B18" s="78" t="s">
        <v>20</v>
      </c>
      <c r="C18" s="96">
        <v>3489</v>
      </c>
      <c r="D18" s="96">
        <v>143</v>
      </c>
      <c r="E18" s="96">
        <v>584</v>
      </c>
      <c r="F18" s="96">
        <v>683</v>
      </c>
      <c r="G18" s="96">
        <v>146</v>
      </c>
      <c r="H18" s="165">
        <v>1437</v>
      </c>
      <c r="I18" s="165">
        <v>883</v>
      </c>
      <c r="J18" s="97">
        <v>1027</v>
      </c>
      <c r="K18" s="165">
        <v>1450</v>
      </c>
      <c r="L18" s="165">
        <v>779</v>
      </c>
      <c r="M18" s="165">
        <v>783</v>
      </c>
      <c r="N18" s="156">
        <f t="shared" si="1"/>
        <v>4.09859558612783</v>
      </c>
      <c r="O18" s="156">
        <f t="shared" si="2"/>
        <v>16.738320435654916</v>
      </c>
      <c r="P18" s="156">
        <f t="shared" si="3"/>
        <v>19.57580968758957</v>
      </c>
      <c r="Q18" s="156">
        <f t="shared" si="4"/>
        <v>4.184580108913729</v>
      </c>
      <c r="R18" s="156">
        <f t="shared" si="5"/>
        <v>41.1865864144454</v>
      </c>
      <c r="S18" s="156">
        <f t="shared" si="6"/>
        <v>25.30811120664947</v>
      </c>
      <c r="T18" s="156">
        <f t="shared" si="7"/>
        <v>29.4353683003726</v>
      </c>
      <c r="U18" s="156">
        <f t="shared" si="8"/>
        <v>41.559186013184295</v>
      </c>
      <c r="V18" s="156">
        <f t="shared" si="9"/>
        <v>22.327314416738318</v>
      </c>
      <c r="W18" s="156">
        <f t="shared" si="10"/>
        <v>22.44196044711952</v>
      </c>
    </row>
    <row r="19" spans="1:23" ht="16.5" customHeight="1">
      <c r="A19" s="77">
        <v>5</v>
      </c>
      <c r="B19" s="78" t="s">
        <v>21</v>
      </c>
      <c r="C19" s="96">
        <v>2839</v>
      </c>
      <c r="D19" s="96">
        <v>293</v>
      </c>
      <c r="E19" s="96">
        <v>162</v>
      </c>
      <c r="F19" s="96">
        <v>465</v>
      </c>
      <c r="G19" s="96">
        <v>170</v>
      </c>
      <c r="H19" s="165">
        <v>811</v>
      </c>
      <c r="I19" s="165">
        <v>660</v>
      </c>
      <c r="J19" s="97">
        <v>480</v>
      </c>
      <c r="K19" s="165">
        <v>767</v>
      </c>
      <c r="L19" s="165">
        <v>620</v>
      </c>
      <c r="M19" s="165">
        <v>609</v>
      </c>
      <c r="N19" s="156">
        <f t="shared" si="1"/>
        <v>10.320535399788659</v>
      </c>
      <c r="O19" s="156">
        <f t="shared" si="2"/>
        <v>5.70623458964424</v>
      </c>
      <c r="P19" s="156">
        <f t="shared" si="3"/>
        <v>16.37900669249736</v>
      </c>
      <c r="Q19" s="156">
        <f t="shared" si="4"/>
        <v>5.9880239520958085</v>
      </c>
      <c r="R19" s="156">
        <f t="shared" si="5"/>
        <v>28.56639661852765</v>
      </c>
      <c r="S19" s="156">
        <f t="shared" si="6"/>
        <v>23.247622402254315</v>
      </c>
      <c r="T19" s="156">
        <f t="shared" si="7"/>
        <v>16.907361747094047</v>
      </c>
      <c r="U19" s="156">
        <f t="shared" si="8"/>
        <v>27.01655512504403</v>
      </c>
      <c r="V19" s="156">
        <f t="shared" si="9"/>
        <v>21.838675589996477</v>
      </c>
      <c r="W19" s="156">
        <f t="shared" si="10"/>
        <v>21.45121521662557</v>
      </c>
    </row>
    <row r="20" spans="1:23" ht="16.5" customHeight="1">
      <c r="A20" s="77">
        <v>6</v>
      </c>
      <c r="B20" s="78" t="s">
        <v>24</v>
      </c>
      <c r="C20" s="96">
        <v>1067</v>
      </c>
      <c r="D20" s="96">
        <v>12</v>
      </c>
      <c r="E20" s="96">
        <v>18</v>
      </c>
      <c r="F20" s="96">
        <v>310</v>
      </c>
      <c r="G20" s="96">
        <v>224</v>
      </c>
      <c r="H20" s="165">
        <v>257</v>
      </c>
      <c r="I20" s="165">
        <v>112</v>
      </c>
      <c r="J20" s="97">
        <v>131</v>
      </c>
      <c r="K20" s="165">
        <v>259</v>
      </c>
      <c r="L20" s="165">
        <v>216</v>
      </c>
      <c r="M20" s="165">
        <v>141</v>
      </c>
      <c r="N20" s="156">
        <f t="shared" si="1"/>
        <v>1.1246485473289598</v>
      </c>
      <c r="O20" s="156">
        <f t="shared" si="2"/>
        <v>1.6869728209934396</v>
      </c>
      <c r="P20" s="156">
        <f t="shared" si="3"/>
        <v>29.053420805998126</v>
      </c>
      <c r="Q20" s="156">
        <f t="shared" si="4"/>
        <v>20.99343955014058</v>
      </c>
      <c r="R20" s="156">
        <f t="shared" si="5"/>
        <v>24.08622305529522</v>
      </c>
      <c r="S20" s="156">
        <f t="shared" si="6"/>
        <v>10.49671977507029</v>
      </c>
      <c r="T20" s="156">
        <f t="shared" si="7"/>
        <v>12.277413308341144</v>
      </c>
      <c r="U20" s="156">
        <f t="shared" si="8"/>
        <v>24.273664479850048</v>
      </c>
      <c r="V20" s="156">
        <f t="shared" si="9"/>
        <v>20.243673851921272</v>
      </c>
      <c r="W20" s="156">
        <f t="shared" si="10"/>
        <v>13.214620431115275</v>
      </c>
    </row>
    <row r="21" spans="1:23" ht="16.5" customHeight="1">
      <c r="A21" s="77">
        <v>7</v>
      </c>
      <c r="B21" s="78" t="s">
        <v>25</v>
      </c>
      <c r="C21" s="96">
        <v>4741</v>
      </c>
      <c r="D21" s="96">
        <v>3</v>
      </c>
      <c r="E21" s="96">
        <v>84</v>
      </c>
      <c r="F21" s="96">
        <v>122</v>
      </c>
      <c r="G21" s="96">
        <v>8</v>
      </c>
      <c r="H21" s="165">
        <v>809</v>
      </c>
      <c r="I21" s="165">
        <v>649</v>
      </c>
      <c r="J21" s="97">
        <v>154</v>
      </c>
      <c r="K21" s="165">
        <v>4019</v>
      </c>
      <c r="L21" s="165">
        <v>202</v>
      </c>
      <c r="M21" s="165">
        <v>63</v>
      </c>
      <c r="N21" s="156">
        <f t="shared" si="1"/>
        <v>0.06327778949588694</v>
      </c>
      <c r="O21" s="156">
        <f t="shared" si="2"/>
        <v>1.7717781058848345</v>
      </c>
      <c r="P21" s="156">
        <f t="shared" si="3"/>
        <v>2.5732967728327356</v>
      </c>
      <c r="Q21" s="156">
        <f t="shared" si="4"/>
        <v>0.16874077198903184</v>
      </c>
      <c r="R21" s="156">
        <f t="shared" si="5"/>
        <v>17.063910567390845</v>
      </c>
      <c r="S21" s="156">
        <f t="shared" si="6"/>
        <v>13.68909512761021</v>
      </c>
      <c r="T21" s="156">
        <f t="shared" si="7"/>
        <v>3.248259860788863</v>
      </c>
      <c r="U21" s="156">
        <f t="shared" si="8"/>
        <v>84.77114532798987</v>
      </c>
      <c r="V21" s="156">
        <f t="shared" si="9"/>
        <v>4.260704492723054</v>
      </c>
      <c r="W21" s="156">
        <f t="shared" si="10"/>
        <v>1.328833579413626</v>
      </c>
    </row>
    <row r="22" spans="1:23" ht="16.5" customHeight="1">
      <c r="A22" s="81">
        <v>8</v>
      </c>
      <c r="B22" s="82" t="s">
        <v>22</v>
      </c>
      <c r="C22" s="103">
        <v>4350</v>
      </c>
      <c r="D22" s="103">
        <v>0</v>
      </c>
      <c r="E22" s="103">
        <v>1012</v>
      </c>
      <c r="F22" s="103">
        <v>1391</v>
      </c>
      <c r="G22" s="103">
        <v>1033</v>
      </c>
      <c r="H22" s="166">
        <v>2494</v>
      </c>
      <c r="I22" s="166">
        <v>2321</v>
      </c>
      <c r="J22" s="104">
        <v>2036</v>
      </c>
      <c r="K22" s="166">
        <v>3576</v>
      </c>
      <c r="L22" s="166">
        <v>504</v>
      </c>
      <c r="M22" s="166">
        <v>1424</v>
      </c>
      <c r="N22" s="162">
        <f t="shared" si="1"/>
        <v>0</v>
      </c>
      <c r="O22" s="162">
        <f t="shared" si="2"/>
        <v>23.264367816091955</v>
      </c>
      <c r="P22" s="162">
        <f t="shared" si="3"/>
        <v>31.97701149425287</v>
      </c>
      <c r="Q22" s="162">
        <f t="shared" si="4"/>
        <v>23.74712643678161</v>
      </c>
      <c r="R22" s="162">
        <f t="shared" si="5"/>
        <v>57.333333333333336</v>
      </c>
      <c r="S22" s="162">
        <f t="shared" si="6"/>
        <v>53.35632183908046</v>
      </c>
      <c r="T22" s="162">
        <f t="shared" si="7"/>
        <v>46.804597701149426</v>
      </c>
      <c r="U22" s="162">
        <f t="shared" si="8"/>
        <v>82.20689655172414</v>
      </c>
      <c r="V22" s="162">
        <f t="shared" si="9"/>
        <v>11.586206896551724</v>
      </c>
      <c r="W22" s="162">
        <f t="shared" si="10"/>
        <v>32.735632183908045</v>
      </c>
    </row>
    <row r="23" spans="1:23" s="30" customFormat="1" ht="16.5" customHeight="1">
      <c r="A23" s="5" t="s">
        <v>23</v>
      </c>
      <c r="B23" s="89" t="s">
        <v>38</v>
      </c>
      <c r="C23" s="48">
        <f aca="true" t="shared" si="12" ref="C23:M23">C6+C14</f>
        <v>23219</v>
      </c>
      <c r="D23" s="48">
        <f t="shared" si="12"/>
        <v>1164</v>
      </c>
      <c r="E23" s="48">
        <f t="shared" si="12"/>
        <v>2680</v>
      </c>
      <c r="F23" s="48">
        <f t="shared" si="12"/>
        <v>3652</v>
      </c>
      <c r="G23" s="48">
        <f t="shared" si="12"/>
        <v>2801</v>
      </c>
      <c r="H23" s="48">
        <f t="shared" si="12"/>
        <v>8365</v>
      </c>
      <c r="I23" s="48">
        <f t="shared" si="12"/>
        <v>7080</v>
      </c>
      <c r="J23" s="48">
        <f t="shared" si="12"/>
        <v>6352</v>
      </c>
      <c r="K23" s="48">
        <f t="shared" si="12"/>
        <v>13433</v>
      </c>
      <c r="L23" s="48">
        <f t="shared" si="12"/>
        <v>4804</v>
      </c>
      <c r="M23" s="48">
        <f t="shared" si="12"/>
        <v>4305</v>
      </c>
      <c r="N23" s="164">
        <f t="shared" si="1"/>
        <v>5.013135793961842</v>
      </c>
      <c r="O23" s="164">
        <f t="shared" si="2"/>
        <v>11.542271415650976</v>
      </c>
      <c r="P23" s="164">
        <f t="shared" si="3"/>
        <v>15.728498212670658</v>
      </c>
      <c r="Q23" s="164">
        <f t="shared" si="4"/>
        <v>12.063396356432232</v>
      </c>
      <c r="R23" s="164">
        <f t="shared" si="5"/>
        <v>36.02652999698523</v>
      </c>
      <c r="S23" s="164">
        <f t="shared" si="6"/>
        <v>30.49226926224213</v>
      </c>
      <c r="T23" s="164">
        <f t="shared" si="7"/>
        <v>27.356905982169778</v>
      </c>
      <c r="U23" s="164">
        <f t="shared" si="8"/>
        <v>57.85348206210431</v>
      </c>
      <c r="V23" s="164">
        <f t="shared" si="9"/>
        <v>20.689952194323613</v>
      </c>
      <c r="W23" s="164">
        <f t="shared" si="10"/>
        <v>18.54085016581248</v>
      </c>
    </row>
    <row r="24" spans="1:23" ht="16.5" customHeight="1">
      <c r="A24" s="77">
        <v>1</v>
      </c>
      <c r="B24" s="78" t="s">
        <v>17</v>
      </c>
      <c r="C24" s="96">
        <f aca="true" t="shared" si="13" ref="C24:M24">C7+C15</f>
        <v>3063</v>
      </c>
      <c r="D24" s="96">
        <f t="shared" si="13"/>
        <v>475</v>
      </c>
      <c r="E24" s="96">
        <f t="shared" si="13"/>
        <v>192</v>
      </c>
      <c r="F24" s="96">
        <f t="shared" si="13"/>
        <v>203</v>
      </c>
      <c r="G24" s="96">
        <f t="shared" si="13"/>
        <v>1002</v>
      </c>
      <c r="H24" s="96">
        <f t="shared" si="13"/>
        <v>1184</v>
      </c>
      <c r="I24" s="96">
        <f t="shared" si="13"/>
        <v>1547</v>
      </c>
      <c r="J24" s="96">
        <f t="shared" si="13"/>
        <v>1784</v>
      </c>
      <c r="K24" s="96">
        <f t="shared" si="13"/>
        <v>1903</v>
      </c>
      <c r="L24" s="96">
        <f t="shared" si="13"/>
        <v>1174</v>
      </c>
      <c r="M24" s="96">
        <f t="shared" si="13"/>
        <v>712</v>
      </c>
      <c r="N24" s="156">
        <f t="shared" si="1"/>
        <v>15.507672216780936</v>
      </c>
      <c r="O24" s="156">
        <f t="shared" si="2"/>
        <v>6.268364348677767</v>
      </c>
      <c r="P24" s="156">
        <f t="shared" si="3"/>
        <v>6.6274893894874305</v>
      </c>
      <c r="Q24" s="156">
        <f t="shared" si="4"/>
        <v>32.7130264446621</v>
      </c>
      <c r="R24" s="156">
        <f t="shared" si="5"/>
        <v>38.6549134835129</v>
      </c>
      <c r="S24" s="156">
        <f t="shared" si="6"/>
        <v>50.5060398302318</v>
      </c>
      <c r="T24" s="156">
        <f t="shared" si="7"/>
        <v>58.24355207313092</v>
      </c>
      <c r="U24" s="156">
        <f t="shared" si="8"/>
        <v>62.12863206007182</v>
      </c>
      <c r="V24" s="156">
        <f t="shared" si="9"/>
        <v>38.32843617368593</v>
      </c>
      <c r="W24" s="156">
        <f t="shared" si="10"/>
        <v>23.24518445968005</v>
      </c>
    </row>
    <row r="25" spans="1:23" s="222" customFormat="1" ht="16.5" customHeight="1">
      <c r="A25" s="77">
        <v>2</v>
      </c>
      <c r="B25" s="78" t="s">
        <v>18</v>
      </c>
      <c r="C25" s="96">
        <f aca="true" t="shared" si="14" ref="C25:M25">C8+C16</f>
        <v>2468</v>
      </c>
      <c r="D25" s="96">
        <f t="shared" si="14"/>
        <v>178</v>
      </c>
      <c r="E25" s="96">
        <f t="shared" si="14"/>
        <v>346</v>
      </c>
      <c r="F25" s="96">
        <f t="shared" si="14"/>
        <v>286</v>
      </c>
      <c r="G25" s="96">
        <f t="shared" si="14"/>
        <v>5</v>
      </c>
      <c r="H25" s="96">
        <f t="shared" si="14"/>
        <v>856</v>
      </c>
      <c r="I25" s="96">
        <f t="shared" si="14"/>
        <v>698</v>
      </c>
      <c r="J25" s="96">
        <f t="shared" si="14"/>
        <v>621</v>
      </c>
      <c r="K25" s="96">
        <f t="shared" si="14"/>
        <v>1295</v>
      </c>
      <c r="L25" s="96">
        <f t="shared" si="14"/>
        <v>889</v>
      </c>
      <c r="M25" s="96">
        <f t="shared" si="14"/>
        <v>398</v>
      </c>
      <c r="N25" s="156">
        <f t="shared" si="1"/>
        <v>7.212317666126418</v>
      </c>
      <c r="O25" s="156">
        <f t="shared" si="2"/>
        <v>14.019448946515398</v>
      </c>
      <c r="P25" s="156">
        <f t="shared" si="3"/>
        <v>11.588330632090761</v>
      </c>
      <c r="Q25" s="156">
        <f t="shared" si="4"/>
        <v>0.2025931928687196</v>
      </c>
      <c r="R25" s="156">
        <f t="shared" si="5"/>
        <v>34.6839546191248</v>
      </c>
      <c r="S25" s="156">
        <f t="shared" si="6"/>
        <v>28.282009724473255</v>
      </c>
      <c r="T25" s="156">
        <f t="shared" si="7"/>
        <v>25.16207455429498</v>
      </c>
      <c r="U25" s="156">
        <f t="shared" si="8"/>
        <v>52.47163695299838</v>
      </c>
      <c r="V25" s="156">
        <f t="shared" si="9"/>
        <v>36.02106969205835</v>
      </c>
      <c r="W25" s="156">
        <f t="shared" si="10"/>
        <v>16.12641815235008</v>
      </c>
    </row>
    <row r="26" spans="1:23" ht="16.5" customHeight="1">
      <c r="A26" s="77">
        <v>3</v>
      </c>
      <c r="B26" s="78" t="s">
        <v>19</v>
      </c>
      <c r="C26" s="96">
        <f aca="true" t="shared" si="15" ref="C26:M26">C9+C17</f>
        <v>249</v>
      </c>
      <c r="D26" s="96">
        <f t="shared" si="15"/>
        <v>16</v>
      </c>
      <c r="E26" s="96">
        <f t="shared" si="15"/>
        <v>82</v>
      </c>
      <c r="F26" s="96">
        <f t="shared" si="15"/>
        <v>64</v>
      </c>
      <c r="G26" s="96">
        <f t="shared" si="15"/>
        <v>51</v>
      </c>
      <c r="H26" s="96">
        <f t="shared" si="15"/>
        <v>101</v>
      </c>
      <c r="I26" s="96">
        <f t="shared" si="15"/>
        <v>65</v>
      </c>
      <c r="J26" s="96">
        <f t="shared" si="15"/>
        <v>35</v>
      </c>
      <c r="K26" s="96">
        <f t="shared" si="15"/>
        <v>46</v>
      </c>
      <c r="L26" s="96">
        <f t="shared" si="15"/>
        <v>133</v>
      </c>
      <c r="M26" s="96">
        <f t="shared" si="15"/>
        <v>30</v>
      </c>
      <c r="N26" s="156">
        <f t="shared" si="1"/>
        <v>6.425702811244979</v>
      </c>
      <c r="O26" s="156">
        <f t="shared" si="2"/>
        <v>32.93172690763052</v>
      </c>
      <c r="P26" s="156">
        <f t="shared" si="3"/>
        <v>25.702811244979916</v>
      </c>
      <c r="Q26" s="156">
        <f t="shared" si="4"/>
        <v>20.481927710843372</v>
      </c>
      <c r="R26" s="156">
        <f t="shared" si="5"/>
        <v>40.562248995983936</v>
      </c>
      <c r="S26" s="156">
        <f t="shared" si="6"/>
        <v>26.104417670682732</v>
      </c>
      <c r="T26" s="156">
        <f t="shared" si="7"/>
        <v>14.056224899598394</v>
      </c>
      <c r="U26" s="156">
        <f t="shared" si="8"/>
        <v>18.473895582329316</v>
      </c>
      <c r="V26" s="156">
        <f t="shared" si="9"/>
        <v>53.41365461847389</v>
      </c>
      <c r="W26" s="156">
        <f t="shared" si="10"/>
        <v>12.048192771084338</v>
      </c>
    </row>
    <row r="27" spans="1:23" ht="16.5" customHeight="1">
      <c r="A27" s="77">
        <v>4</v>
      </c>
      <c r="B27" s="78" t="s">
        <v>20</v>
      </c>
      <c r="C27" s="96">
        <f aca="true" t="shared" si="16" ref="C27:M27">C10+C18</f>
        <v>3650</v>
      </c>
      <c r="D27" s="96">
        <f t="shared" si="16"/>
        <v>143</v>
      </c>
      <c r="E27" s="96">
        <f t="shared" si="16"/>
        <v>588</v>
      </c>
      <c r="F27" s="96">
        <f t="shared" si="16"/>
        <v>770</v>
      </c>
      <c r="G27" s="96">
        <f t="shared" si="16"/>
        <v>280</v>
      </c>
      <c r="H27" s="96">
        <f t="shared" si="16"/>
        <v>1579</v>
      </c>
      <c r="I27" s="96">
        <f t="shared" si="16"/>
        <v>885</v>
      </c>
      <c r="J27" s="96">
        <f t="shared" si="16"/>
        <v>1027</v>
      </c>
      <c r="K27" s="96">
        <f t="shared" si="16"/>
        <v>1460</v>
      </c>
      <c r="L27" s="96">
        <f t="shared" si="16"/>
        <v>925</v>
      </c>
      <c r="M27" s="96">
        <f t="shared" si="16"/>
        <v>791</v>
      </c>
      <c r="N27" s="156">
        <f t="shared" si="1"/>
        <v>3.9178082191780823</v>
      </c>
      <c r="O27" s="156">
        <f t="shared" si="2"/>
        <v>16.10958904109589</v>
      </c>
      <c r="P27" s="156">
        <f t="shared" si="3"/>
        <v>21.095890410958905</v>
      </c>
      <c r="Q27" s="156">
        <f t="shared" si="4"/>
        <v>7.671232876712329</v>
      </c>
      <c r="R27" s="156">
        <f t="shared" si="5"/>
        <v>43.26027397260274</v>
      </c>
      <c r="S27" s="156">
        <f t="shared" si="6"/>
        <v>24.246575342465754</v>
      </c>
      <c r="T27" s="156">
        <f t="shared" si="7"/>
        <v>28.136986301369866</v>
      </c>
      <c r="U27" s="156">
        <f t="shared" si="8"/>
        <v>40</v>
      </c>
      <c r="V27" s="156">
        <f t="shared" si="9"/>
        <v>25.34246575342466</v>
      </c>
      <c r="W27" s="156">
        <f t="shared" si="10"/>
        <v>21.671232876712327</v>
      </c>
    </row>
    <row r="28" spans="1:23" ht="16.5" customHeight="1">
      <c r="A28" s="77">
        <v>5</v>
      </c>
      <c r="B28" s="78" t="s">
        <v>21</v>
      </c>
      <c r="C28" s="96">
        <f aca="true" t="shared" si="17" ref="C28:M28">C19</f>
        <v>2839</v>
      </c>
      <c r="D28" s="96">
        <f t="shared" si="17"/>
        <v>293</v>
      </c>
      <c r="E28" s="96">
        <f t="shared" si="17"/>
        <v>162</v>
      </c>
      <c r="F28" s="96">
        <f t="shared" si="17"/>
        <v>465</v>
      </c>
      <c r="G28" s="96">
        <f t="shared" si="17"/>
        <v>170</v>
      </c>
      <c r="H28" s="96">
        <f t="shared" si="17"/>
        <v>811</v>
      </c>
      <c r="I28" s="96">
        <f t="shared" si="17"/>
        <v>660</v>
      </c>
      <c r="J28" s="96">
        <f t="shared" si="17"/>
        <v>480</v>
      </c>
      <c r="K28" s="96">
        <f t="shared" si="17"/>
        <v>767</v>
      </c>
      <c r="L28" s="96">
        <f t="shared" si="17"/>
        <v>620</v>
      </c>
      <c r="M28" s="96">
        <f t="shared" si="17"/>
        <v>609</v>
      </c>
      <c r="N28" s="156">
        <f t="shared" si="1"/>
        <v>10.320535399788659</v>
      </c>
      <c r="O28" s="156">
        <f t="shared" si="2"/>
        <v>5.70623458964424</v>
      </c>
      <c r="P28" s="156">
        <f t="shared" si="3"/>
        <v>16.37900669249736</v>
      </c>
      <c r="Q28" s="156">
        <f t="shared" si="4"/>
        <v>5.9880239520958085</v>
      </c>
      <c r="R28" s="156">
        <f t="shared" si="5"/>
        <v>28.56639661852765</v>
      </c>
      <c r="S28" s="156">
        <f t="shared" si="6"/>
        <v>23.247622402254315</v>
      </c>
      <c r="T28" s="156">
        <f t="shared" si="7"/>
        <v>16.907361747094047</v>
      </c>
      <c r="U28" s="156">
        <f t="shared" si="8"/>
        <v>27.01655512504403</v>
      </c>
      <c r="V28" s="156">
        <f t="shared" si="9"/>
        <v>21.838675589996477</v>
      </c>
      <c r="W28" s="156">
        <f t="shared" si="10"/>
        <v>21.45121521662557</v>
      </c>
    </row>
    <row r="29" spans="1:23" ht="16.5" customHeight="1">
      <c r="A29" s="77">
        <v>6</v>
      </c>
      <c r="B29" s="78" t="s">
        <v>24</v>
      </c>
      <c r="C29" s="96">
        <f aca="true" t="shared" si="18" ref="C29:M29">C11+C20</f>
        <v>1648</v>
      </c>
      <c r="D29" s="96">
        <f t="shared" si="18"/>
        <v>34</v>
      </c>
      <c r="E29" s="96">
        <f t="shared" si="18"/>
        <v>136</v>
      </c>
      <c r="F29" s="96">
        <f t="shared" si="18"/>
        <v>346</v>
      </c>
      <c r="G29" s="96">
        <f t="shared" si="18"/>
        <v>252</v>
      </c>
      <c r="H29" s="96">
        <f t="shared" si="18"/>
        <v>410</v>
      </c>
      <c r="I29" s="96">
        <f t="shared" si="18"/>
        <v>141</v>
      </c>
      <c r="J29" s="96">
        <f t="shared" si="18"/>
        <v>215</v>
      </c>
      <c r="K29" s="96">
        <f t="shared" si="18"/>
        <v>297</v>
      </c>
      <c r="L29" s="96">
        <f t="shared" si="18"/>
        <v>333</v>
      </c>
      <c r="M29" s="96">
        <f t="shared" si="18"/>
        <v>263</v>
      </c>
      <c r="N29" s="156">
        <f t="shared" si="1"/>
        <v>2.063106796116505</v>
      </c>
      <c r="O29" s="156">
        <f t="shared" si="2"/>
        <v>8.25242718446602</v>
      </c>
      <c r="P29" s="156">
        <f t="shared" si="3"/>
        <v>20.99514563106796</v>
      </c>
      <c r="Q29" s="156">
        <f t="shared" si="4"/>
        <v>15.291262135922329</v>
      </c>
      <c r="R29" s="156">
        <f t="shared" si="5"/>
        <v>24.87864077669903</v>
      </c>
      <c r="S29" s="156">
        <f t="shared" si="6"/>
        <v>8.555825242718447</v>
      </c>
      <c r="T29" s="156">
        <f t="shared" si="7"/>
        <v>13.04611650485437</v>
      </c>
      <c r="U29" s="156">
        <f t="shared" si="8"/>
        <v>18.021844660194176</v>
      </c>
      <c r="V29" s="156">
        <f t="shared" si="9"/>
        <v>20.20631067961165</v>
      </c>
      <c r="W29" s="156">
        <f t="shared" si="10"/>
        <v>15.958737864077671</v>
      </c>
    </row>
    <row r="30" spans="1:23" ht="16.5" customHeight="1">
      <c r="A30" s="77">
        <v>7</v>
      </c>
      <c r="B30" s="78" t="s">
        <v>25</v>
      </c>
      <c r="C30" s="96">
        <f aca="true" t="shared" si="19" ref="C30:M30">C12+C21</f>
        <v>4878</v>
      </c>
      <c r="D30" s="96">
        <f t="shared" si="19"/>
        <v>25</v>
      </c>
      <c r="E30" s="96">
        <f t="shared" si="19"/>
        <v>106</v>
      </c>
      <c r="F30" s="96">
        <f t="shared" si="19"/>
        <v>122</v>
      </c>
      <c r="G30" s="96">
        <f t="shared" si="19"/>
        <v>8</v>
      </c>
      <c r="H30" s="96">
        <f t="shared" si="19"/>
        <v>873</v>
      </c>
      <c r="I30" s="96">
        <f t="shared" si="19"/>
        <v>695</v>
      </c>
      <c r="J30" s="96">
        <f t="shared" si="19"/>
        <v>154</v>
      </c>
      <c r="K30" s="96">
        <f t="shared" si="19"/>
        <v>4019</v>
      </c>
      <c r="L30" s="96">
        <f t="shared" si="19"/>
        <v>202</v>
      </c>
      <c r="M30" s="96">
        <f t="shared" si="19"/>
        <v>63</v>
      </c>
      <c r="N30" s="156">
        <f t="shared" si="1"/>
        <v>0.5125051250512505</v>
      </c>
      <c r="O30" s="156">
        <f t="shared" si="2"/>
        <v>2.173021730217302</v>
      </c>
      <c r="P30" s="156">
        <f t="shared" si="3"/>
        <v>2.501025010250103</v>
      </c>
      <c r="Q30" s="156">
        <f t="shared" si="4"/>
        <v>0.16400164001640016</v>
      </c>
      <c r="R30" s="156">
        <f t="shared" si="5"/>
        <v>17.89667896678967</v>
      </c>
      <c r="S30" s="156">
        <f t="shared" si="6"/>
        <v>14.247642476424765</v>
      </c>
      <c r="T30" s="156">
        <f t="shared" si="7"/>
        <v>3.1570315703157035</v>
      </c>
      <c r="U30" s="156">
        <f t="shared" si="8"/>
        <v>82.39032390323904</v>
      </c>
      <c r="V30" s="156">
        <f t="shared" si="9"/>
        <v>4.141041410414104</v>
      </c>
      <c r="W30" s="156">
        <f t="shared" si="10"/>
        <v>1.2915129151291513</v>
      </c>
    </row>
    <row r="31" spans="1:23" ht="16.5" customHeight="1">
      <c r="A31" s="81">
        <v>8</v>
      </c>
      <c r="B31" s="82" t="s">
        <v>22</v>
      </c>
      <c r="C31" s="103">
        <f aca="true" t="shared" si="20" ref="C31:M31">C13+C22</f>
        <v>4424</v>
      </c>
      <c r="D31" s="103">
        <f t="shared" si="20"/>
        <v>0</v>
      </c>
      <c r="E31" s="103">
        <f t="shared" si="20"/>
        <v>1068</v>
      </c>
      <c r="F31" s="103">
        <f t="shared" si="20"/>
        <v>1396</v>
      </c>
      <c r="G31" s="103">
        <f t="shared" si="20"/>
        <v>1033</v>
      </c>
      <c r="H31" s="103">
        <f t="shared" si="20"/>
        <v>2551</v>
      </c>
      <c r="I31" s="103">
        <f t="shared" si="20"/>
        <v>2389</v>
      </c>
      <c r="J31" s="103">
        <f t="shared" si="20"/>
        <v>2036</v>
      </c>
      <c r="K31" s="103">
        <f t="shared" si="20"/>
        <v>3646</v>
      </c>
      <c r="L31" s="103">
        <f t="shared" si="20"/>
        <v>528</v>
      </c>
      <c r="M31" s="103">
        <f t="shared" si="20"/>
        <v>1439</v>
      </c>
      <c r="N31" s="162">
        <f t="shared" si="1"/>
        <v>0</v>
      </c>
      <c r="O31" s="162">
        <f t="shared" si="2"/>
        <v>24.141048824593128</v>
      </c>
      <c r="P31" s="162">
        <f t="shared" si="3"/>
        <v>31.55515370705244</v>
      </c>
      <c r="Q31" s="162">
        <f t="shared" si="4"/>
        <v>23.3499095840868</v>
      </c>
      <c r="R31" s="162">
        <f t="shared" si="5"/>
        <v>57.6627486437613</v>
      </c>
      <c r="S31" s="162">
        <f t="shared" si="6"/>
        <v>54.00090415913201</v>
      </c>
      <c r="T31" s="162">
        <f t="shared" si="7"/>
        <v>46.02169981916817</v>
      </c>
      <c r="U31" s="162">
        <f t="shared" si="8"/>
        <v>82.41410488245931</v>
      </c>
      <c r="V31" s="162">
        <f t="shared" si="9"/>
        <v>11.934900542495479</v>
      </c>
      <c r="W31" s="162">
        <f t="shared" si="10"/>
        <v>32.52712477396022</v>
      </c>
    </row>
    <row r="32" spans="1:23" s="9" customFormat="1" ht="18.75" customHeight="1">
      <c r="A32" s="261" t="s">
        <v>78</v>
      </c>
      <c r="B32" s="29" t="s">
        <v>53</v>
      </c>
      <c r="C32" s="263" t="s">
        <v>54</v>
      </c>
      <c r="D32" s="263"/>
      <c r="E32" s="263"/>
      <c r="F32" s="263"/>
      <c r="G32" s="263" t="s">
        <v>55</v>
      </c>
      <c r="H32" s="263"/>
      <c r="I32" s="263"/>
      <c r="J32" s="263"/>
      <c r="K32" s="263" t="s">
        <v>56</v>
      </c>
      <c r="L32" s="263"/>
      <c r="M32" s="263"/>
      <c r="N32" s="263"/>
      <c r="O32" s="263"/>
      <c r="P32" s="263"/>
      <c r="Q32" s="267" t="s">
        <v>57</v>
      </c>
      <c r="R32" s="267"/>
      <c r="S32" s="267"/>
      <c r="T32" s="267"/>
      <c r="U32" s="267"/>
      <c r="V32" s="267"/>
      <c r="W32" s="267"/>
    </row>
    <row r="33" spans="1:23" s="9" customFormat="1" ht="18.75" customHeight="1">
      <c r="A33" s="262"/>
      <c r="B33" s="29" t="s">
        <v>58</v>
      </c>
      <c r="C33" s="263" t="s">
        <v>59</v>
      </c>
      <c r="D33" s="263"/>
      <c r="E33" s="263"/>
      <c r="F33" s="263"/>
      <c r="G33" s="263" t="s">
        <v>60</v>
      </c>
      <c r="H33" s="263"/>
      <c r="I33" s="263"/>
      <c r="J33" s="263"/>
      <c r="K33" s="263" t="s">
        <v>61</v>
      </c>
      <c r="L33" s="263"/>
      <c r="M33" s="263"/>
      <c r="N33" s="263"/>
      <c r="O33" s="263"/>
      <c r="P33" s="263"/>
      <c r="Q33" s="267" t="s">
        <v>62</v>
      </c>
      <c r="R33" s="267"/>
      <c r="S33" s="267"/>
      <c r="T33" s="267"/>
      <c r="U33" s="267"/>
      <c r="V33" s="267"/>
      <c r="W33" s="267"/>
    </row>
    <row r="34" spans="1:23" ht="16.5" customHeight="1">
      <c r="A34" s="269"/>
      <c r="B34" s="269"/>
      <c r="C34" s="10"/>
      <c r="D34" s="10"/>
      <c r="E34" s="269"/>
      <c r="F34" s="269"/>
      <c r="G34" s="269"/>
      <c r="H34" s="10"/>
      <c r="I34" s="10"/>
      <c r="J34" s="10"/>
      <c r="K34" s="10"/>
      <c r="L34" s="10"/>
      <c r="M34" s="10"/>
      <c r="P34" s="269"/>
      <c r="Q34" s="269"/>
      <c r="R34" s="269"/>
      <c r="S34" s="269"/>
      <c r="T34" s="269"/>
      <c r="U34" s="269"/>
      <c r="V34" s="269"/>
      <c r="W34" s="269"/>
    </row>
    <row r="35" spans="1:23" ht="18.75" customHeight="1">
      <c r="A35" s="269"/>
      <c r="B35" s="269"/>
      <c r="C35" s="269"/>
      <c r="D35" s="10"/>
      <c r="E35" s="10"/>
      <c r="F35" s="269"/>
      <c r="G35" s="269"/>
      <c r="H35" s="269"/>
      <c r="I35" s="269"/>
      <c r="J35" s="269"/>
      <c r="K35" s="269"/>
      <c r="L35" s="269"/>
      <c r="M35" s="10"/>
      <c r="P35" s="270"/>
      <c r="Q35" s="270"/>
      <c r="R35" s="270"/>
      <c r="S35" s="270"/>
      <c r="T35" s="270"/>
      <c r="U35" s="270"/>
      <c r="V35" s="270"/>
      <c r="W35" s="270"/>
    </row>
    <row r="36" spans="1:23" ht="18.75">
      <c r="A36" s="17"/>
      <c r="I36" s="14"/>
      <c r="J36" s="14"/>
      <c r="K36" s="14"/>
      <c r="L36" s="14"/>
      <c r="M36" s="14"/>
      <c r="P36" s="268"/>
      <c r="Q36" s="268"/>
      <c r="R36" s="268"/>
      <c r="S36" s="268"/>
      <c r="T36" s="268"/>
      <c r="U36" s="268"/>
      <c r="V36" s="268"/>
      <c r="W36" s="268"/>
    </row>
    <row r="37" ht="18.75" customHeight="1">
      <c r="A37" s="15"/>
    </row>
    <row r="38" ht="18.75" customHeight="1">
      <c r="A38" s="16"/>
    </row>
    <row r="39" ht="20.25" customHeight="1">
      <c r="H39" s="1" t="s">
        <v>48</v>
      </c>
    </row>
  </sheetData>
  <sheetProtection/>
  <mergeCells count="23">
    <mergeCell ref="P36:W36"/>
    <mergeCell ref="A34:B34"/>
    <mergeCell ref="E34:G34"/>
    <mergeCell ref="P34:W34"/>
    <mergeCell ref="A35:C35"/>
    <mergeCell ref="F35:L35"/>
    <mergeCell ref="P35:W35"/>
    <mergeCell ref="N4:W4"/>
    <mergeCell ref="Q32:W32"/>
    <mergeCell ref="C33:F33"/>
    <mergeCell ref="G33:J33"/>
    <mergeCell ref="K33:P33"/>
    <mergeCell ref="Q33:W33"/>
    <mergeCell ref="B2:V2"/>
    <mergeCell ref="C1:Y1"/>
    <mergeCell ref="A32:A33"/>
    <mergeCell ref="C32:F32"/>
    <mergeCell ref="G32:J32"/>
    <mergeCell ref="K32:P32"/>
    <mergeCell ref="A4:A5"/>
    <mergeCell ref="B4:B5"/>
    <mergeCell ref="C4:C5"/>
    <mergeCell ref="D4:M4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0"/>
  <sheetViews>
    <sheetView zoomScale="75" zoomScaleNormal="75" zoomScalePageLayoutView="0" workbookViewId="0" topLeftCell="A1">
      <selection activeCell="A33" sqref="A33:A34"/>
    </sheetView>
  </sheetViews>
  <sheetFormatPr defaultColWidth="9.00390625" defaultRowHeight="15.75"/>
  <cols>
    <col min="1" max="1" width="3.50390625" style="1" customWidth="1"/>
    <col min="2" max="2" width="17.125" style="1" customWidth="1"/>
    <col min="3" max="3" width="6.375" style="1" customWidth="1"/>
    <col min="4" max="4" width="5.25390625" style="1" customWidth="1"/>
    <col min="5" max="5" width="5.50390625" style="1" customWidth="1"/>
    <col min="6" max="7" width="5.625" style="1" customWidth="1"/>
    <col min="8" max="8" width="5.50390625" style="1" customWidth="1"/>
    <col min="9" max="9" width="5.375" style="1" customWidth="1"/>
    <col min="10" max="10" width="6.00390625" style="1" customWidth="1"/>
    <col min="11" max="11" width="6.25390625" style="1" customWidth="1"/>
    <col min="12" max="12" width="5.50390625" style="1" customWidth="1"/>
    <col min="13" max="13" width="5.375" style="1" customWidth="1"/>
    <col min="14" max="14" width="5.125" style="1" customWidth="1"/>
    <col min="15" max="16" width="5.25390625" style="1" customWidth="1"/>
    <col min="17" max="17" width="4.75390625" style="1" customWidth="1"/>
    <col min="18" max="18" width="5.25390625" style="1" customWidth="1"/>
    <col min="19" max="19" width="5.50390625" style="1" customWidth="1"/>
    <col min="20" max="21" width="5.125" style="1" customWidth="1"/>
    <col min="22" max="22" width="5.50390625" style="1" customWidth="1"/>
    <col min="23" max="23" width="4.875" style="1" customWidth="1"/>
    <col min="24" max="16384" width="9.00390625" style="1" customWidth="1"/>
  </cols>
  <sheetData>
    <row r="1" spans="1:23" ht="15.75">
      <c r="A1" s="30" t="s">
        <v>63</v>
      </c>
      <c r="C1" s="272" t="s">
        <v>81</v>
      </c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</row>
    <row r="2" spans="1:23" ht="15.75">
      <c r="A2" s="59" t="s">
        <v>85</v>
      </c>
      <c r="B2" s="244" t="s">
        <v>139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</row>
    <row r="3" ht="8.25" customHeight="1">
      <c r="A3" s="11"/>
    </row>
    <row r="4" spans="1:23" ht="23.25" customHeight="1">
      <c r="A4" s="264" t="s">
        <v>0</v>
      </c>
      <c r="B4" s="245" t="s">
        <v>16</v>
      </c>
      <c r="C4" s="277" t="s">
        <v>80</v>
      </c>
      <c r="D4" s="273" t="s">
        <v>64</v>
      </c>
      <c r="E4" s="274"/>
      <c r="F4" s="274"/>
      <c r="G4" s="274"/>
      <c r="H4" s="274"/>
      <c r="I4" s="274"/>
      <c r="J4" s="274"/>
      <c r="K4" s="274"/>
      <c r="L4" s="274"/>
      <c r="M4" s="275"/>
      <c r="N4" s="273" t="s">
        <v>65</v>
      </c>
      <c r="O4" s="274"/>
      <c r="P4" s="274"/>
      <c r="Q4" s="274"/>
      <c r="R4" s="274"/>
      <c r="S4" s="274"/>
      <c r="T4" s="274"/>
      <c r="U4" s="274"/>
      <c r="V4" s="274"/>
      <c r="W4" s="275"/>
    </row>
    <row r="5" spans="1:23" ht="33" customHeight="1">
      <c r="A5" s="264"/>
      <c r="B5" s="265"/>
      <c r="C5" s="277"/>
      <c r="D5" s="167">
        <v>1</v>
      </c>
      <c r="E5" s="167">
        <v>2</v>
      </c>
      <c r="F5" s="167">
        <v>3</v>
      </c>
      <c r="G5" s="167">
        <v>4</v>
      </c>
      <c r="H5" s="167">
        <v>5</v>
      </c>
      <c r="I5" s="167">
        <v>6</v>
      </c>
      <c r="J5" s="167">
        <v>7</v>
      </c>
      <c r="K5" s="167">
        <v>8</v>
      </c>
      <c r="L5" s="167">
        <v>9</v>
      </c>
      <c r="M5" s="167">
        <v>10</v>
      </c>
      <c r="N5" s="167">
        <v>1</v>
      </c>
      <c r="O5" s="167">
        <v>2</v>
      </c>
      <c r="P5" s="167">
        <v>3</v>
      </c>
      <c r="Q5" s="167">
        <v>4</v>
      </c>
      <c r="R5" s="167">
        <v>5</v>
      </c>
      <c r="S5" s="167">
        <v>6</v>
      </c>
      <c r="T5" s="167">
        <v>7</v>
      </c>
      <c r="U5" s="167">
        <v>8</v>
      </c>
      <c r="V5" s="167">
        <v>9</v>
      </c>
      <c r="W5" s="167">
        <v>10</v>
      </c>
    </row>
    <row r="6" spans="1:23" ht="15.75" customHeight="1">
      <c r="A6" s="86" t="s">
        <v>11</v>
      </c>
      <c r="B6" s="87" t="s">
        <v>12</v>
      </c>
      <c r="C6" s="60">
        <f aca="true" t="shared" si="0" ref="C6:M6">C7+C8+C9+C10+C11+C12+C13</f>
        <v>2040</v>
      </c>
      <c r="D6" s="60">
        <f t="shared" si="0"/>
        <v>131</v>
      </c>
      <c r="E6" s="60">
        <f t="shared" si="0"/>
        <v>1214</v>
      </c>
      <c r="F6" s="60">
        <f t="shared" si="0"/>
        <v>423</v>
      </c>
      <c r="G6" s="60">
        <f t="shared" si="0"/>
        <v>134</v>
      </c>
      <c r="H6" s="60">
        <f t="shared" si="0"/>
        <v>790</v>
      </c>
      <c r="I6" s="60">
        <f t="shared" si="0"/>
        <v>674</v>
      </c>
      <c r="J6" s="60">
        <f t="shared" si="0"/>
        <v>79</v>
      </c>
      <c r="K6" s="60">
        <f t="shared" si="0"/>
        <v>383</v>
      </c>
      <c r="L6" s="60">
        <f t="shared" si="0"/>
        <v>511</v>
      </c>
      <c r="M6" s="60">
        <f t="shared" si="0"/>
        <v>183</v>
      </c>
      <c r="N6" s="168">
        <f aca="true" t="shared" si="1" ref="N6:N31">D6/C6*100</f>
        <v>6.42156862745098</v>
      </c>
      <c r="O6" s="168">
        <f aca="true" t="shared" si="2" ref="O6:O31">E6/C6*100</f>
        <v>59.509803921568626</v>
      </c>
      <c r="P6" s="168">
        <f aca="true" t="shared" si="3" ref="P6:P31">F6/C6*100</f>
        <v>20.73529411764706</v>
      </c>
      <c r="Q6" s="168">
        <f aca="true" t="shared" si="4" ref="Q6:Q31">G6/C6*100</f>
        <v>6.568627450980393</v>
      </c>
      <c r="R6" s="168">
        <f aca="true" t="shared" si="5" ref="R6:R31">H6/C6*100</f>
        <v>38.72549019607843</v>
      </c>
      <c r="S6" s="168">
        <f aca="true" t="shared" si="6" ref="S6:S31">I6/C6*100</f>
        <v>33.03921568627451</v>
      </c>
      <c r="T6" s="168">
        <f aca="true" t="shared" si="7" ref="T6:T31">J6/C6*100</f>
        <v>3.872549019607843</v>
      </c>
      <c r="U6" s="168">
        <f aca="true" t="shared" si="8" ref="U6:U31">K6/C6*100</f>
        <v>18.774509803921568</v>
      </c>
      <c r="V6" s="168">
        <f aca="true" t="shared" si="9" ref="V6:V31">L6/C6*100</f>
        <v>25.049019607843135</v>
      </c>
      <c r="W6" s="168">
        <f aca="true" t="shared" si="10" ref="W6:W31">M6/C6*100</f>
        <v>8.970588235294118</v>
      </c>
    </row>
    <row r="7" spans="1:23" ht="15.75" customHeight="1">
      <c r="A7" s="77">
        <v>1</v>
      </c>
      <c r="B7" s="78" t="s">
        <v>17</v>
      </c>
      <c r="C7" s="96">
        <v>94</v>
      </c>
      <c r="D7" s="96">
        <v>1</v>
      </c>
      <c r="E7" s="96">
        <v>2</v>
      </c>
      <c r="F7" s="96">
        <v>0</v>
      </c>
      <c r="G7" s="96">
        <v>52</v>
      </c>
      <c r="H7" s="157">
        <v>1</v>
      </c>
      <c r="I7" s="157">
        <v>10</v>
      </c>
      <c r="J7" s="96">
        <v>17</v>
      </c>
      <c r="K7" s="157">
        <v>29</v>
      </c>
      <c r="L7" s="157">
        <v>36</v>
      </c>
      <c r="M7" s="157">
        <v>40</v>
      </c>
      <c r="N7" s="169">
        <f t="shared" si="1"/>
        <v>1.0638297872340425</v>
      </c>
      <c r="O7" s="169">
        <f t="shared" si="2"/>
        <v>2.127659574468085</v>
      </c>
      <c r="P7" s="169">
        <f t="shared" si="3"/>
        <v>0</v>
      </c>
      <c r="Q7" s="169">
        <f t="shared" si="4"/>
        <v>55.319148936170215</v>
      </c>
      <c r="R7" s="169">
        <f t="shared" si="5"/>
        <v>1.0638297872340425</v>
      </c>
      <c r="S7" s="169">
        <f t="shared" si="6"/>
        <v>10.638297872340425</v>
      </c>
      <c r="T7" s="169">
        <f t="shared" si="7"/>
        <v>18.085106382978726</v>
      </c>
      <c r="U7" s="169">
        <f t="shared" si="8"/>
        <v>30.851063829787233</v>
      </c>
      <c r="V7" s="169">
        <f t="shared" si="9"/>
        <v>38.297872340425535</v>
      </c>
      <c r="W7" s="169">
        <f t="shared" si="10"/>
        <v>42.5531914893617</v>
      </c>
    </row>
    <row r="8" spans="1:23" ht="15.75" customHeight="1">
      <c r="A8" s="77">
        <v>2</v>
      </c>
      <c r="B8" s="78" t="s">
        <v>18</v>
      </c>
      <c r="C8" s="96">
        <v>110</v>
      </c>
      <c r="D8" s="223">
        <v>13</v>
      </c>
      <c r="E8" s="223">
        <v>20</v>
      </c>
      <c r="F8" s="223">
        <v>22</v>
      </c>
      <c r="G8" s="223">
        <v>0</v>
      </c>
      <c r="H8" s="224">
        <v>33</v>
      </c>
      <c r="I8" s="224">
        <v>26</v>
      </c>
      <c r="J8" s="223">
        <v>14</v>
      </c>
      <c r="K8" s="224">
        <v>27</v>
      </c>
      <c r="L8" s="224">
        <v>25</v>
      </c>
      <c r="M8" s="224">
        <v>14</v>
      </c>
      <c r="N8" s="169">
        <f t="shared" si="1"/>
        <v>11.818181818181818</v>
      </c>
      <c r="O8" s="169">
        <f t="shared" si="2"/>
        <v>18.181818181818183</v>
      </c>
      <c r="P8" s="169">
        <f t="shared" si="3"/>
        <v>20</v>
      </c>
      <c r="Q8" s="169">
        <f t="shared" si="4"/>
        <v>0</v>
      </c>
      <c r="R8" s="169">
        <f t="shared" si="5"/>
        <v>30</v>
      </c>
      <c r="S8" s="169">
        <f t="shared" si="6"/>
        <v>23.636363636363637</v>
      </c>
      <c r="T8" s="169">
        <f t="shared" si="7"/>
        <v>12.727272727272727</v>
      </c>
      <c r="U8" s="169">
        <f t="shared" si="8"/>
        <v>24.545454545454547</v>
      </c>
      <c r="V8" s="169">
        <f t="shared" si="9"/>
        <v>22.727272727272727</v>
      </c>
      <c r="W8" s="169">
        <f t="shared" si="10"/>
        <v>12.727272727272727</v>
      </c>
    </row>
    <row r="9" spans="1:23" ht="15.75" customHeight="1">
      <c r="A9" s="77">
        <v>3</v>
      </c>
      <c r="B9" s="78" t="s">
        <v>19</v>
      </c>
      <c r="C9" s="96">
        <v>155</v>
      </c>
      <c r="D9" s="96">
        <v>34</v>
      </c>
      <c r="E9" s="96">
        <v>64</v>
      </c>
      <c r="F9" s="96">
        <v>29</v>
      </c>
      <c r="G9" s="96">
        <v>71</v>
      </c>
      <c r="H9" s="157">
        <v>81</v>
      </c>
      <c r="I9" s="157">
        <v>62</v>
      </c>
      <c r="J9" s="96">
        <v>7</v>
      </c>
      <c r="K9" s="157">
        <v>10</v>
      </c>
      <c r="L9" s="157">
        <v>42</v>
      </c>
      <c r="M9" s="157">
        <v>15</v>
      </c>
      <c r="N9" s="169">
        <f t="shared" si="1"/>
        <v>21.935483870967744</v>
      </c>
      <c r="O9" s="169">
        <f t="shared" si="2"/>
        <v>41.29032258064516</v>
      </c>
      <c r="P9" s="169">
        <f t="shared" si="3"/>
        <v>18.70967741935484</v>
      </c>
      <c r="Q9" s="169">
        <f t="shared" si="4"/>
        <v>45.806451612903224</v>
      </c>
      <c r="R9" s="169">
        <f t="shared" si="5"/>
        <v>52.25806451612903</v>
      </c>
      <c r="S9" s="169">
        <f t="shared" si="6"/>
        <v>40</v>
      </c>
      <c r="T9" s="169">
        <f t="shared" si="7"/>
        <v>4.516129032258064</v>
      </c>
      <c r="U9" s="169">
        <f t="shared" si="8"/>
        <v>6.451612903225806</v>
      </c>
      <c r="V9" s="169">
        <f t="shared" si="9"/>
        <v>27.09677419354839</v>
      </c>
      <c r="W9" s="169">
        <f t="shared" si="10"/>
        <v>9.67741935483871</v>
      </c>
    </row>
    <row r="10" spans="1:23" ht="15.75" customHeight="1">
      <c r="A10" s="77">
        <v>4</v>
      </c>
      <c r="B10" s="78" t="s">
        <v>26</v>
      </c>
      <c r="C10" s="96">
        <v>44</v>
      </c>
      <c r="D10" s="96">
        <v>0</v>
      </c>
      <c r="E10" s="96">
        <v>9</v>
      </c>
      <c r="F10" s="96">
        <v>1</v>
      </c>
      <c r="G10" s="96">
        <v>0</v>
      </c>
      <c r="H10" s="157">
        <v>34</v>
      </c>
      <c r="I10" s="157">
        <v>34</v>
      </c>
      <c r="J10" s="96">
        <v>0</v>
      </c>
      <c r="K10" s="157">
        <v>0</v>
      </c>
      <c r="L10" s="157">
        <v>0</v>
      </c>
      <c r="M10" s="157">
        <v>34</v>
      </c>
      <c r="N10" s="169">
        <f t="shared" si="1"/>
        <v>0</v>
      </c>
      <c r="O10" s="169">
        <f t="shared" si="2"/>
        <v>20.454545454545457</v>
      </c>
      <c r="P10" s="169">
        <f t="shared" si="3"/>
        <v>2.272727272727273</v>
      </c>
      <c r="Q10" s="169">
        <f t="shared" si="4"/>
        <v>0</v>
      </c>
      <c r="R10" s="169">
        <f t="shared" si="5"/>
        <v>77.27272727272727</v>
      </c>
      <c r="S10" s="169">
        <f t="shared" si="6"/>
        <v>77.27272727272727</v>
      </c>
      <c r="T10" s="169">
        <f t="shared" si="7"/>
        <v>0</v>
      </c>
      <c r="U10" s="169">
        <f t="shared" si="8"/>
        <v>0</v>
      </c>
      <c r="V10" s="169">
        <f t="shared" si="9"/>
        <v>0</v>
      </c>
      <c r="W10" s="169">
        <f t="shared" si="10"/>
        <v>77.27272727272727</v>
      </c>
    </row>
    <row r="11" spans="1:23" ht="15.75" customHeight="1">
      <c r="A11" s="77">
        <v>5</v>
      </c>
      <c r="B11" s="78" t="s">
        <v>24</v>
      </c>
      <c r="C11" s="96">
        <v>597</v>
      </c>
      <c r="D11" s="96">
        <v>22</v>
      </c>
      <c r="E11" s="96">
        <v>150</v>
      </c>
      <c r="F11" s="96">
        <v>83</v>
      </c>
      <c r="G11" s="96">
        <v>11</v>
      </c>
      <c r="H11" s="157">
        <v>207</v>
      </c>
      <c r="I11" s="157">
        <v>106</v>
      </c>
      <c r="J11" s="96">
        <v>41</v>
      </c>
      <c r="K11" s="157">
        <v>16</v>
      </c>
      <c r="L11" s="157">
        <v>82</v>
      </c>
      <c r="M11" s="157">
        <v>80</v>
      </c>
      <c r="N11" s="169">
        <f t="shared" si="1"/>
        <v>3.6850921273031827</v>
      </c>
      <c r="O11" s="169">
        <f t="shared" si="2"/>
        <v>25.125628140703515</v>
      </c>
      <c r="P11" s="169">
        <f t="shared" si="3"/>
        <v>13.90284757118928</v>
      </c>
      <c r="Q11" s="169">
        <f t="shared" si="4"/>
        <v>1.8425460636515913</v>
      </c>
      <c r="R11" s="169">
        <f t="shared" si="5"/>
        <v>34.67336683417086</v>
      </c>
      <c r="S11" s="169">
        <f t="shared" si="6"/>
        <v>17.75544388609715</v>
      </c>
      <c r="T11" s="169">
        <f t="shared" si="7"/>
        <v>6.867671691792294</v>
      </c>
      <c r="U11" s="169">
        <f t="shared" si="8"/>
        <v>2.680067001675042</v>
      </c>
      <c r="V11" s="169">
        <f t="shared" si="9"/>
        <v>13.735343383584588</v>
      </c>
      <c r="W11" s="169">
        <f t="shared" si="10"/>
        <v>13.400335008375208</v>
      </c>
    </row>
    <row r="12" spans="1:23" ht="15.75" customHeight="1">
      <c r="A12" s="77">
        <v>6</v>
      </c>
      <c r="B12" s="78" t="s">
        <v>25</v>
      </c>
      <c r="C12" s="158">
        <v>132</v>
      </c>
      <c r="D12" s="159">
        <v>61</v>
      </c>
      <c r="E12" s="159">
        <v>61</v>
      </c>
      <c r="F12" s="159">
        <v>0</v>
      </c>
      <c r="G12" s="159">
        <v>0</v>
      </c>
      <c r="H12" s="160">
        <v>59</v>
      </c>
      <c r="I12" s="160">
        <v>61</v>
      </c>
      <c r="J12" s="159">
        <v>0</v>
      </c>
      <c r="K12" s="160">
        <v>0</v>
      </c>
      <c r="L12" s="160">
        <v>0</v>
      </c>
      <c r="M12" s="160">
        <v>0</v>
      </c>
      <c r="N12" s="169">
        <f t="shared" si="1"/>
        <v>46.21212121212121</v>
      </c>
      <c r="O12" s="169">
        <f t="shared" si="2"/>
        <v>46.21212121212121</v>
      </c>
      <c r="P12" s="169">
        <f t="shared" si="3"/>
        <v>0</v>
      </c>
      <c r="Q12" s="169">
        <f t="shared" si="4"/>
        <v>0</v>
      </c>
      <c r="R12" s="169">
        <f t="shared" si="5"/>
        <v>44.696969696969695</v>
      </c>
      <c r="S12" s="169">
        <f t="shared" si="6"/>
        <v>46.21212121212121</v>
      </c>
      <c r="T12" s="169">
        <f t="shared" si="7"/>
        <v>0</v>
      </c>
      <c r="U12" s="169">
        <f t="shared" si="8"/>
        <v>0</v>
      </c>
      <c r="V12" s="169">
        <f t="shared" si="9"/>
        <v>0</v>
      </c>
      <c r="W12" s="169">
        <f t="shared" si="10"/>
        <v>0</v>
      </c>
    </row>
    <row r="13" spans="1:23" ht="15.75" customHeight="1">
      <c r="A13" s="81">
        <v>7</v>
      </c>
      <c r="B13" s="82" t="s">
        <v>22</v>
      </c>
      <c r="C13" s="103">
        <v>908</v>
      </c>
      <c r="D13" s="103">
        <v>0</v>
      </c>
      <c r="E13" s="103">
        <v>908</v>
      </c>
      <c r="F13" s="103">
        <v>288</v>
      </c>
      <c r="G13" s="103">
        <v>0</v>
      </c>
      <c r="H13" s="161">
        <v>375</v>
      </c>
      <c r="I13" s="161">
        <v>375</v>
      </c>
      <c r="J13" s="103">
        <v>0</v>
      </c>
      <c r="K13" s="161">
        <v>301</v>
      </c>
      <c r="L13" s="161">
        <v>326</v>
      </c>
      <c r="M13" s="161">
        <v>0</v>
      </c>
      <c r="N13" s="170">
        <f t="shared" si="1"/>
        <v>0</v>
      </c>
      <c r="O13" s="171">
        <f t="shared" si="2"/>
        <v>100</v>
      </c>
      <c r="P13" s="170">
        <f t="shared" si="3"/>
        <v>31.718061674008812</v>
      </c>
      <c r="Q13" s="170">
        <f t="shared" si="4"/>
        <v>0</v>
      </c>
      <c r="R13" s="170">
        <f t="shared" si="5"/>
        <v>41.29955947136564</v>
      </c>
      <c r="S13" s="170">
        <f t="shared" si="6"/>
        <v>41.29955947136564</v>
      </c>
      <c r="T13" s="170">
        <f t="shared" si="7"/>
        <v>0</v>
      </c>
      <c r="U13" s="170">
        <f t="shared" si="8"/>
        <v>33.14977973568282</v>
      </c>
      <c r="V13" s="170">
        <f t="shared" si="9"/>
        <v>35.90308370044053</v>
      </c>
      <c r="W13" s="170">
        <f t="shared" si="10"/>
        <v>0</v>
      </c>
    </row>
    <row r="14" spans="1:23" ht="15.75" customHeight="1">
      <c r="A14" s="86" t="s">
        <v>13</v>
      </c>
      <c r="B14" s="87" t="s">
        <v>14</v>
      </c>
      <c r="C14" s="48">
        <f aca="true" t="shared" si="11" ref="C14:M14">C15+C16+C17+C18+C19+C20+C21+C22</f>
        <v>27426</v>
      </c>
      <c r="D14" s="48">
        <f t="shared" si="11"/>
        <v>1148</v>
      </c>
      <c r="E14" s="48">
        <f t="shared" si="11"/>
        <v>3501</v>
      </c>
      <c r="F14" s="48">
        <f t="shared" si="11"/>
        <v>2008</v>
      </c>
      <c r="G14" s="48">
        <f t="shared" si="11"/>
        <v>1930</v>
      </c>
      <c r="H14" s="48">
        <f t="shared" si="11"/>
        <v>5623</v>
      </c>
      <c r="I14" s="48">
        <f t="shared" si="11"/>
        <v>6394</v>
      </c>
      <c r="J14" s="48">
        <f t="shared" si="11"/>
        <v>5133</v>
      </c>
      <c r="K14" s="48">
        <f t="shared" si="11"/>
        <v>11659</v>
      </c>
      <c r="L14" s="48">
        <f t="shared" si="11"/>
        <v>2921</v>
      </c>
      <c r="M14" s="48">
        <f t="shared" si="11"/>
        <v>2073</v>
      </c>
      <c r="N14" s="172">
        <f t="shared" si="1"/>
        <v>4.185809086268504</v>
      </c>
      <c r="O14" s="172">
        <f t="shared" si="2"/>
        <v>12.765259243054036</v>
      </c>
      <c r="P14" s="172">
        <f t="shared" si="3"/>
        <v>7.321519725807628</v>
      </c>
      <c r="Q14" s="172">
        <f t="shared" si="4"/>
        <v>7.037118063151754</v>
      </c>
      <c r="R14" s="172">
        <f t="shared" si="5"/>
        <v>20.502442937358712</v>
      </c>
      <c r="S14" s="172">
        <f t="shared" si="6"/>
        <v>23.31364398745716</v>
      </c>
      <c r="T14" s="172">
        <f t="shared" si="7"/>
        <v>18.71581710785386</v>
      </c>
      <c r="U14" s="172">
        <f t="shared" si="8"/>
        <v>42.51075621672865</v>
      </c>
      <c r="V14" s="172">
        <f t="shared" si="9"/>
        <v>10.650477648946255</v>
      </c>
      <c r="W14" s="172">
        <f t="shared" si="10"/>
        <v>7.55852111135419</v>
      </c>
    </row>
    <row r="15" spans="1:23" ht="15.75" customHeight="1">
      <c r="A15" s="77">
        <v>1</v>
      </c>
      <c r="B15" s="78" t="s">
        <v>17</v>
      </c>
      <c r="C15" s="96">
        <v>2072</v>
      </c>
      <c r="D15" s="96">
        <v>130</v>
      </c>
      <c r="E15" s="96">
        <v>57</v>
      </c>
      <c r="F15" s="96">
        <v>117</v>
      </c>
      <c r="G15" s="96">
        <v>924</v>
      </c>
      <c r="H15" s="157">
        <v>237</v>
      </c>
      <c r="I15" s="157">
        <v>437</v>
      </c>
      <c r="J15" s="96">
        <v>592</v>
      </c>
      <c r="K15" s="157">
        <v>745</v>
      </c>
      <c r="L15" s="157">
        <v>215</v>
      </c>
      <c r="M15" s="157">
        <v>168</v>
      </c>
      <c r="N15" s="169">
        <f t="shared" si="1"/>
        <v>6.274131274131274</v>
      </c>
      <c r="O15" s="169">
        <f t="shared" si="2"/>
        <v>2.750965250965251</v>
      </c>
      <c r="P15" s="169">
        <f t="shared" si="3"/>
        <v>5.646718146718147</v>
      </c>
      <c r="Q15" s="169">
        <f t="shared" si="4"/>
        <v>44.5945945945946</v>
      </c>
      <c r="R15" s="169">
        <f t="shared" si="5"/>
        <v>11.438223938223938</v>
      </c>
      <c r="S15" s="169">
        <f t="shared" si="6"/>
        <v>21.090733590733592</v>
      </c>
      <c r="T15" s="169">
        <f t="shared" si="7"/>
        <v>28.57142857142857</v>
      </c>
      <c r="U15" s="169">
        <f t="shared" si="8"/>
        <v>35.955598455598455</v>
      </c>
      <c r="V15" s="169">
        <f t="shared" si="9"/>
        <v>10.376447876447877</v>
      </c>
      <c r="W15" s="169">
        <f t="shared" si="10"/>
        <v>8.108108108108109</v>
      </c>
    </row>
    <row r="16" spans="1:23" ht="15.75" customHeight="1">
      <c r="A16" s="77">
        <v>2</v>
      </c>
      <c r="B16" s="78" t="s">
        <v>18</v>
      </c>
      <c r="C16" s="96">
        <v>2296</v>
      </c>
      <c r="D16" s="96">
        <v>242</v>
      </c>
      <c r="E16" s="96">
        <v>786</v>
      </c>
      <c r="F16" s="96">
        <v>204</v>
      </c>
      <c r="G16" s="96">
        <v>4</v>
      </c>
      <c r="H16" s="157">
        <v>383</v>
      </c>
      <c r="I16" s="157">
        <v>459</v>
      </c>
      <c r="J16" s="96">
        <v>339</v>
      </c>
      <c r="K16" s="157">
        <v>622</v>
      </c>
      <c r="L16" s="157">
        <v>512</v>
      </c>
      <c r="M16" s="157">
        <v>196</v>
      </c>
      <c r="N16" s="169">
        <f t="shared" si="1"/>
        <v>10.54006968641115</v>
      </c>
      <c r="O16" s="169">
        <f t="shared" si="2"/>
        <v>34.23344947735192</v>
      </c>
      <c r="P16" s="169">
        <f t="shared" si="3"/>
        <v>8.885017421602788</v>
      </c>
      <c r="Q16" s="169">
        <f t="shared" si="4"/>
        <v>0.17421602787456447</v>
      </c>
      <c r="R16" s="169">
        <f t="shared" si="5"/>
        <v>16.681184668989545</v>
      </c>
      <c r="S16" s="169">
        <f t="shared" si="6"/>
        <v>19.99128919860627</v>
      </c>
      <c r="T16" s="169">
        <f t="shared" si="7"/>
        <v>14.764808362369338</v>
      </c>
      <c r="U16" s="169">
        <f t="shared" si="8"/>
        <v>27.090592334494772</v>
      </c>
      <c r="V16" s="169">
        <f t="shared" si="9"/>
        <v>22.299651567944252</v>
      </c>
      <c r="W16" s="169">
        <f t="shared" si="10"/>
        <v>8.536585365853659</v>
      </c>
    </row>
    <row r="17" spans="1:23" ht="15.75" customHeight="1">
      <c r="A17" s="77">
        <v>3</v>
      </c>
      <c r="B17" s="78" t="s">
        <v>19</v>
      </c>
      <c r="C17" s="96">
        <v>132</v>
      </c>
      <c r="D17" s="96">
        <v>11</v>
      </c>
      <c r="E17" s="96">
        <v>62</v>
      </c>
      <c r="F17" s="96">
        <v>1</v>
      </c>
      <c r="G17" s="96">
        <v>1</v>
      </c>
      <c r="H17" s="96">
        <v>25</v>
      </c>
      <c r="I17" s="96">
        <v>18</v>
      </c>
      <c r="J17" s="96">
        <v>14</v>
      </c>
      <c r="K17" s="96">
        <v>43</v>
      </c>
      <c r="L17" s="96">
        <v>87</v>
      </c>
      <c r="M17" s="96">
        <v>8</v>
      </c>
      <c r="N17" s="169">
        <f t="shared" si="1"/>
        <v>8.333333333333332</v>
      </c>
      <c r="O17" s="169">
        <f t="shared" si="2"/>
        <v>46.96969696969697</v>
      </c>
      <c r="P17" s="169">
        <f t="shared" si="3"/>
        <v>0.7575757575757576</v>
      </c>
      <c r="Q17" s="169">
        <f t="shared" si="4"/>
        <v>0.7575757575757576</v>
      </c>
      <c r="R17" s="169">
        <f t="shared" si="5"/>
        <v>18.939393939393938</v>
      </c>
      <c r="S17" s="169">
        <f t="shared" si="6"/>
        <v>13.636363636363635</v>
      </c>
      <c r="T17" s="169">
        <f t="shared" si="7"/>
        <v>10.606060606060606</v>
      </c>
      <c r="U17" s="169">
        <f t="shared" si="8"/>
        <v>32.57575757575758</v>
      </c>
      <c r="V17" s="169">
        <f t="shared" si="9"/>
        <v>65.9090909090909</v>
      </c>
      <c r="W17" s="169">
        <f t="shared" si="10"/>
        <v>6.0606060606060606</v>
      </c>
    </row>
    <row r="18" spans="1:23" ht="15.75" customHeight="1">
      <c r="A18" s="77">
        <v>4</v>
      </c>
      <c r="B18" s="78" t="s">
        <v>20</v>
      </c>
      <c r="C18" s="96">
        <v>3708</v>
      </c>
      <c r="D18" s="96">
        <v>93</v>
      </c>
      <c r="E18" s="96">
        <v>728</v>
      </c>
      <c r="F18" s="96">
        <v>357</v>
      </c>
      <c r="G18" s="96">
        <v>70</v>
      </c>
      <c r="H18" s="157">
        <v>1055</v>
      </c>
      <c r="I18" s="157">
        <v>597</v>
      </c>
      <c r="J18" s="96">
        <v>672</v>
      </c>
      <c r="K18" s="157">
        <v>1209</v>
      </c>
      <c r="L18" s="157">
        <v>354</v>
      </c>
      <c r="M18" s="157">
        <v>120</v>
      </c>
      <c r="N18" s="169">
        <f t="shared" si="1"/>
        <v>2.5080906148867315</v>
      </c>
      <c r="O18" s="169">
        <f t="shared" si="2"/>
        <v>19.633225458468175</v>
      </c>
      <c r="P18" s="169">
        <f t="shared" si="3"/>
        <v>9.627831715210355</v>
      </c>
      <c r="Q18" s="169">
        <f t="shared" si="4"/>
        <v>1.8878101402373246</v>
      </c>
      <c r="R18" s="169">
        <f t="shared" si="5"/>
        <v>28.451995685005393</v>
      </c>
      <c r="S18" s="169">
        <f t="shared" si="6"/>
        <v>16.100323624595468</v>
      </c>
      <c r="T18" s="169">
        <f t="shared" si="7"/>
        <v>18.12297734627832</v>
      </c>
      <c r="U18" s="169">
        <f t="shared" si="8"/>
        <v>32.605177993527505</v>
      </c>
      <c r="V18" s="169">
        <f t="shared" si="9"/>
        <v>9.546925566343042</v>
      </c>
      <c r="W18" s="169">
        <f t="shared" si="10"/>
        <v>3.2362459546925564</v>
      </c>
    </row>
    <row r="19" spans="1:23" ht="15.75" customHeight="1">
      <c r="A19" s="77">
        <v>5</v>
      </c>
      <c r="B19" s="78" t="s">
        <v>21</v>
      </c>
      <c r="C19" s="96">
        <v>4670</v>
      </c>
      <c r="D19" s="96">
        <v>625</v>
      </c>
      <c r="E19" s="96">
        <v>659</v>
      </c>
      <c r="F19" s="96">
        <v>581</v>
      </c>
      <c r="G19" s="96">
        <v>268</v>
      </c>
      <c r="H19" s="157">
        <v>1023</v>
      </c>
      <c r="I19" s="157">
        <v>929</v>
      </c>
      <c r="J19" s="96">
        <v>871</v>
      </c>
      <c r="K19" s="157">
        <v>1014</v>
      </c>
      <c r="L19" s="157">
        <v>682</v>
      </c>
      <c r="M19" s="157">
        <v>649</v>
      </c>
      <c r="N19" s="169">
        <f t="shared" si="1"/>
        <v>13.383297644539615</v>
      </c>
      <c r="O19" s="169">
        <f t="shared" si="2"/>
        <v>14.11134903640257</v>
      </c>
      <c r="P19" s="169">
        <f t="shared" si="3"/>
        <v>12.441113490364025</v>
      </c>
      <c r="Q19" s="169">
        <f t="shared" si="4"/>
        <v>5.738758029978587</v>
      </c>
      <c r="R19" s="169">
        <f t="shared" si="5"/>
        <v>21.90578158458244</v>
      </c>
      <c r="S19" s="169">
        <f t="shared" si="6"/>
        <v>19.892933618843685</v>
      </c>
      <c r="T19" s="169">
        <f t="shared" si="7"/>
        <v>18.650963597430405</v>
      </c>
      <c r="U19" s="169">
        <f t="shared" si="8"/>
        <v>21.71306209850107</v>
      </c>
      <c r="V19" s="169">
        <f t="shared" si="9"/>
        <v>14.603854389721626</v>
      </c>
      <c r="W19" s="169">
        <f t="shared" si="10"/>
        <v>13.897216274089935</v>
      </c>
    </row>
    <row r="20" spans="1:23" ht="15.75" customHeight="1">
      <c r="A20" s="77">
        <v>6</v>
      </c>
      <c r="B20" s="78" t="s">
        <v>24</v>
      </c>
      <c r="C20" s="96">
        <v>4030</v>
      </c>
      <c r="D20" s="96">
        <v>42</v>
      </c>
      <c r="E20" s="96">
        <v>112</v>
      </c>
      <c r="F20" s="96">
        <v>543</v>
      </c>
      <c r="G20" s="96">
        <v>656</v>
      </c>
      <c r="H20" s="157">
        <v>757</v>
      </c>
      <c r="I20" s="157">
        <v>1301</v>
      </c>
      <c r="J20" s="96">
        <v>744</v>
      </c>
      <c r="K20" s="157">
        <v>545</v>
      </c>
      <c r="L20" s="157">
        <v>823</v>
      </c>
      <c r="M20" s="157">
        <v>580</v>
      </c>
      <c r="N20" s="169">
        <f t="shared" si="1"/>
        <v>1.0421836228287842</v>
      </c>
      <c r="O20" s="169">
        <f t="shared" si="2"/>
        <v>2.7791563275434243</v>
      </c>
      <c r="P20" s="169">
        <f t="shared" si="3"/>
        <v>13.47394540942928</v>
      </c>
      <c r="Q20" s="169">
        <f t="shared" si="4"/>
        <v>16.277915632754343</v>
      </c>
      <c r="R20" s="169">
        <f t="shared" si="5"/>
        <v>18.78411910669975</v>
      </c>
      <c r="S20" s="169">
        <f t="shared" si="6"/>
        <v>32.28287841191067</v>
      </c>
      <c r="T20" s="169">
        <f t="shared" si="7"/>
        <v>18.461538461538463</v>
      </c>
      <c r="U20" s="169">
        <f t="shared" si="8"/>
        <v>13.523573200992555</v>
      </c>
      <c r="V20" s="169">
        <f t="shared" si="9"/>
        <v>20.42183622828784</v>
      </c>
      <c r="W20" s="169">
        <f t="shared" si="10"/>
        <v>14.392059553349876</v>
      </c>
    </row>
    <row r="21" spans="1:23" ht="15.75" customHeight="1">
      <c r="A21" s="77">
        <v>7</v>
      </c>
      <c r="B21" s="78" t="s">
        <v>25</v>
      </c>
      <c r="C21" s="96">
        <v>5434</v>
      </c>
      <c r="D21" s="96">
        <v>5</v>
      </c>
      <c r="E21" s="96">
        <v>477</v>
      </c>
      <c r="F21" s="96">
        <v>69</v>
      </c>
      <c r="G21" s="96">
        <v>2</v>
      </c>
      <c r="H21" s="157">
        <v>299</v>
      </c>
      <c r="I21" s="157">
        <v>299</v>
      </c>
      <c r="J21" s="96">
        <v>72</v>
      </c>
      <c r="K21" s="157">
        <v>4063</v>
      </c>
      <c r="L21" s="157">
        <v>13</v>
      </c>
      <c r="M21" s="157">
        <v>10</v>
      </c>
      <c r="N21" s="169">
        <f t="shared" si="1"/>
        <v>0.09201324990798676</v>
      </c>
      <c r="O21" s="169">
        <f t="shared" si="2"/>
        <v>8.778064041221937</v>
      </c>
      <c r="P21" s="169">
        <f t="shared" si="3"/>
        <v>1.2697828487302172</v>
      </c>
      <c r="Q21" s="169">
        <f t="shared" si="4"/>
        <v>0.0368052999631947</v>
      </c>
      <c r="R21" s="169">
        <f t="shared" si="5"/>
        <v>5.502392344497608</v>
      </c>
      <c r="S21" s="169">
        <f t="shared" si="6"/>
        <v>5.502392344497608</v>
      </c>
      <c r="T21" s="169">
        <f t="shared" si="7"/>
        <v>1.3249907986750091</v>
      </c>
      <c r="U21" s="169">
        <f t="shared" si="8"/>
        <v>74.76996687523003</v>
      </c>
      <c r="V21" s="169">
        <f t="shared" si="9"/>
        <v>0.23923444976076555</v>
      </c>
      <c r="W21" s="169">
        <f t="shared" si="10"/>
        <v>0.18402649981597352</v>
      </c>
    </row>
    <row r="22" spans="1:23" ht="15.75" customHeight="1">
      <c r="A22" s="81">
        <v>8</v>
      </c>
      <c r="B22" s="82" t="s">
        <v>22</v>
      </c>
      <c r="C22" s="103">
        <v>5084</v>
      </c>
      <c r="D22" s="103">
        <v>0</v>
      </c>
      <c r="E22" s="103">
        <v>620</v>
      </c>
      <c r="F22" s="103">
        <v>136</v>
      </c>
      <c r="G22" s="103">
        <v>5</v>
      </c>
      <c r="H22" s="161">
        <v>1844</v>
      </c>
      <c r="I22" s="161">
        <v>2354</v>
      </c>
      <c r="J22" s="103">
        <v>1829</v>
      </c>
      <c r="K22" s="161">
        <v>3418</v>
      </c>
      <c r="L22" s="161">
        <v>235</v>
      </c>
      <c r="M22" s="161">
        <v>342</v>
      </c>
      <c r="N22" s="170">
        <f t="shared" si="1"/>
        <v>0</v>
      </c>
      <c r="O22" s="170">
        <f t="shared" si="2"/>
        <v>12.195121951219512</v>
      </c>
      <c r="P22" s="170">
        <f t="shared" si="3"/>
        <v>2.675059008654603</v>
      </c>
      <c r="Q22" s="170">
        <f t="shared" si="4"/>
        <v>0.0983477576711251</v>
      </c>
      <c r="R22" s="170">
        <f t="shared" si="5"/>
        <v>36.27065302911094</v>
      </c>
      <c r="S22" s="170">
        <f t="shared" si="6"/>
        <v>46.3021243115657</v>
      </c>
      <c r="T22" s="170">
        <f t="shared" si="7"/>
        <v>35.97560975609756</v>
      </c>
      <c r="U22" s="170">
        <f t="shared" si="8"/>
        <v>67.23052714398112</v>
      </c>
      <c r="V22" s="170">
        <f t="shared" si="9"/>
        <v>4.62234461054288</v>
      </c>
      <c r="W22" s="170">
        <f t="shared" si="10"/>
        <v>6.726986624704957</v>
      </c>
    </row>
    <row r="23" spans="1:23" ht="15.75" customHeight="1">
      <c r="A23" s="50" t="s">
        <v>23</v>
      </c>
      <c r="B23" s="89" t="s">
        <v>38</v>
      </c>
      <c r="C23" s="48">
        <f aca="true" t="shared" si="12" ref="C23:M23">C6+C14</f>
        <v>29466</v>
      </c>
      <c r="D23" s="48">
        <f t="shared" si="12"/>
        <v>1279</v>
      </c>
      <c r="E23" s="48">
        <f t="shared" si="12"/>
        <v>4715</v>
      </c>
      <c r="F23" s="48">
        <f t="shared" si="12"/>
        <v>2431</v>
      </c>
      <c r="G23" s="48">
        <f t="shared" si="12"/>
        <v>2064</v>
      </c>
      <c r="H23" s="48">
        <f t="shared" si="12"/>
        <v>6413</v>
      </c>
      <c r="I23" s="48">
        <f t="shared" si="12"/>
        <v>7068</v>
      </c>
      <c r="J23" s="48">
        <f t="shared" si="12"/>
        <v>5212</v>
      </c>
      <c r="K23" s="48">
        <f t="shared" si="12"/>
        <v>12042</v>
      </c>
      <c r="L23" s="48">
        <f t="shared" si="12"/>
        <v>3432</v>
      </c>
      <c r="M23" s="48">
        <f t="shared" si="12"/>
        <v>2256</v>
      </c>
      <c r="N23" s="172">
        <f t="shared" si="1"/>
        <v>4.34059594108464</v>
      </c>
      <c r="O23" s="172">
        <f t="shared" si="2"/>
        <v>16.001493246453542</v>
      </c>
      <c r="P23" s="172">
        <f t="shared" si="3"/>
        <v>8.250186655806692</v>
      </c>
      <c r="Q23" s="172">
        <f t="shared" si="4"/>
        <v>7.004683363877011</v>
      </c>
      <c r="R23" s="172">
        <f t="shared" si="5"/>
        <v>21.76406706034073</v>
      </c>
      <c r="S23" s="172">
        <f t="shared" si="6"/>
        <v>23.986968030950926</v>
      </c>
      <c r="T23" s="172">
        <f t="shared" si="7"/>
        <v>17.688182990565398</v>
      </c>
      <c r="U23" s="172">
        <f t="shared" si="8"/>
        <v>40.867440439828954</v>
      </c>
      <c r="V23" s="172">
        <f t="shared" si="9"/>
        <v>11.647322337609447</v>
      </c>
      <c r="W23" s="172">
        <f t="shared" si="10"/>
        <v>7.656281816330686</v>
      </c>
    </row>
    <row r="24" spans="1:23" ht="15.75" customHeight="1">
      <c r="A24" s="77">
        <v>1</v>
      </c>
      <c r="B24" s="78" t="s">
        <v>17</v>
      </c>
      <c r="C24" s="96">
        <f aca="true" t="shared" si="13" ref="C24:M24">C7+C15</f>
        <v>2166</v>
      </c>
      <c r="D24" s="96">
        <f t="shared" si="13"/>
        <v>131</v>
      </c>
      <c r="E24" s="96">
        <f t="shared" si="13"/>
        <v>59</v>
      </c>
      <c r="F24" s="96">
        <f t="shared" si="13"/>
        <v>117</v>
      </c>
      <c r="G24" s="96">
        <f t="shared" si="13"/>
        <v>976</v>
      </c>
      <c r="H24" s="96">
        <f t="shared" si="13"/>
        <v>238</v>
      </c>
      <c r="I24" s="96">
        <f t="shared" si="13"/>
        <v>447</v>
      </c>
      <c r="J24" s="96">
        <f t="shared" si="13"/>
        <v>609</v>
      </c>
      <c r="K24" s="96">
        <f t="shared" si="13"/>
        <v>774</v>
      </c>
      <c r="L24" s="96">
        <f t="shared" si="13"/>
        <v>251</v>
      </c>
      <c r="M24" s="96">
        <f t="shared" si="13"/>
        <v>208</v>
      </c>
      <c r="N24" s="169">
        <f t="shared" si="1"/>
        <v>6.048014773776546</v>
      </c>
      <c r="O24" s="169">
        <f t="shared" si="2"/>
        <v>2.723915050784857</v>
      </c>
      <c r="P24" s="169">
        <f t="shared" si="3"/>
        <v>5.401662049861495</v>
      </c>
      <c r="Q24" s="169">
        <f t="shared" si="4"/>
        <v>45.06001846722069</v>
      </c>
      <c r="R24" s="169">
        <f t="shared" si="5"/>
        <v>10.987996306555864</v>
      </c>
      <c r="S24" s="169">
        <f t="shared" si="6"/>
        <v>20.63711911357341</v>
      </c>
      <c r="T24" s="169">
        <f t="shared" si="7"/>
        <v>28.116343490304708</v>
      </c>
      <c r="U24" s="169">
        <f t="shared" si="8"/>
        <v>35.73407202216066</v>
      </c>
      <c r="V24" s="169">
        <f t="shared" si="9"/>
        <v>11.588180978762697</v>
      </c>
      <c r="W24" s="169">
        <f t="shared" si="10"/>
        <v>9.602954755309327</v>
      </c>
    </row>
    <row r="25" spans="1:23" s="222" customFormat="1" ht="15.75" customHeight="1">
      <c r="A25" s="77">
        <v>2</v>
      </c>
      <c r="B25" s="78" t="s">
        <v>18</v>
      </c>
      <c r="C25" s="96">
        <f aca="true" t="shared" si="14" ref="C25:M25">C8+C16</f>
        <v>2406</v>
      </c>
      <c r="D25" s="96">
        <f t="shared" si="14"/>
        <v>255</v>
      </c>
      <c r="E25" s="96">
        <f t="shared" si="14"/>
        <v>806</v>
      </c>
      <c r="F25" s="96">
        <f t="shared" si="14"/>
        <v>226</v>
      </c>
      <c r="G25" s="96">
        <f t="shared" si="14"/>
        <v>4</v>
      </c>
      <c r="H25" s="96">
        <f t="shared" si="14"/>
        <v>416</v>
      </c>
      <c r="I25" s="96">
        <f t="shared" si="14"/>
        <v>485</v>
      </c>
      <c r="J25" s="96">
        <f t="shared" si="14"/>
        <v>353</v>
      </c>
      <c r="K25" s="96">
        <f t="shared" si="14"/>
        <v>649</v>
      </c>
      <c r="L25" s="96">
        <f t="shared" si="14"/>
        <v>537</v>
      </c>
      <c r="M25" s="96">
        <f t="shared" si="14"/>
        <v>210</v>
      </c>
      <c r="N25" s="169">
        <f t="shared" si="1"/>
        <v>10.598503740648379</v>
      </c>
      <c r="O25" s="169">
        <f t="shared" si="2"/>
        <v>33.49958437240233</v>
      </c>
      <c r="P25" s="169">
        <f t="shared" si="3"/>
        <v>9.39318370739817</v>
      </c>
      <c r="Q25" s="169">
        <f t="shared" si="4"/>
        <v>0.1662510390689942</v>
      </c>
      <c r="R25" s="169">
        <f t="shared" si="5"/>
        <v>17.290108063175396</v>
      </c>
      <c r="S25" s="169">
        <f t="shared" si="6"/>
        <v>20.157938487115544</v>
      </c>
      <c r="T25" s="169">
        <f t="shared" si="7"/>
        <v>14.671654197838738</v>
      </c>
      <c r="U25" s="169">
        <f t="shared" si="8"/>
        <v>26.974231088944308</v>
      </c>
      <c r="V25" s="169">
        <f t="shared" si="9"/>
        <v>22.31920199501247</v>
      </c>
      <c r="W25" s="169">
        <f t="shared" si="10"/>
        <v>8.728179551122196</v>
      </c>
    </row>
    <row r="26" spans="1:23" ht="15.75" customHeight="1">
      <c r="A26" s="77">
        <v>3</v>
      </c>
      <c r="B26" s="78" t="s">
        <v>19</v>
      </c>
      <c r="C26" s="96">
        <f aca="true" t="shared" si="15" ref="C26:M26">C9+C17</f>
        <v>287</v>
      </c>
      <c r="D26" s="96">
        <f t="shared" si="15"/>
        <v>45</v>
      </c>
      <c r="E26" s="96">
        <f t="shared" si="15"/>
        <v>126</v>
      </c>
      <c r="F26" s="96">
        <f t="shared" si="15"/>
        <v>30</v>
      </c>
      <c r="G26" s="96">
        <f t="shared" si="15"/>
        <v>72</v>
      </c>
      <c r="H26" s="96">
        <f t="shared" si="15"/>
        <v>106</v>
      </c>
      <c r="I26" s="96">
        <f t="shared" si="15"/>
        <v>80</v>
      </c>
      <c r="J26" s="96">
        <f t="shared" si="15"/>
        <v>21</v>
      </c>
      <c r="K26" s="96">
        <f t="shared" si="15"/>
        <v>53</v>
      </c>
      <c r="L26" s="96">
        <f t="shared" si="15"/>
        <v>129</v>
      </c>
      <c r="M26" s="96">
        <f t="shared" si="15"/>
        <v>23</v>
      </c>
      <c r="N26" s="169">
        <f t="shared" si="1"/>
        <v>15.6794425087108</v>
      </c>
      <c r="O26" s="169">
        <f t="shared" si="2"/>
        <v>43.90243902439025</v>
      </c>
      <c r="P26" s="169">
        <f t="shared" si="3"/>
        <v>10.452961672473867</v>
      </c>
      <c r="Q26" s="169">
        <f t="shared" si="4"/>
        <v>25.087108013937282</v>
      </c>
      <c r="R26" s="169">
        <f t="shared" si="5"/>
        <v>36.933797909407666</v>
      </c>
      <c r="S26" s="169">
        <f t="shared" si="6"/>
        <v>27.874564459930312</v>
      </c>
      <c r="T26" s="169">
        <f t="shared" si="7"/>
        <v>7.317073170731707</v>
      </c>
      <c r="U26" s="169">
        <f t="shared" si="8"/>
        <v>18.466898954703833</v>
      </c>
      <c r="V26" s="169">
        <f t="shared" si="9"/>
        <v>44.94773519163763</v>
      </c>
      <c r="W26" s="169">
        <f t="shared" si="10"/>
        <v>8.013937282229964</v>
      </c>
    </row>
    <row r="27" spans="1:23" ht="15.75" customHeight="1">
      <c r="A27" s="77">
        <v>4</v>
      </c>
      <c r="B27" s="78" t="s">
        <v>20</v>
      </c>
      <c r="C27" s="96">
        <f aca="true" t="shared" si="16" ref="C27:M27">C10+C18</f>
        <v>3752</v>
      </c>
      <c r="D27" s="96">
        <f t="shared" si="16"/>
        <v>93</v>
      </c>
      <c r="E27" s="96">
        <f t="shared" si="16"/>
        <v>737</v>
      </c>
      <c r="F27" s="96">
        <f t="shared" si="16"/>
        <v>358</v>
      </c>
      <c r="G27" s="96">
        <f t="shared" si="16"/>
        <v>70</v>
      </c>
      <c r="H27" s="96">
        <f t="shared" si="16"/>
        <v>1089</v>
      </c>
      <c r="I27" s="96">
        <f t="shared" si="16"/>
        <v>631</v>
      </c>
      <c r="J27" s="96">
        <f t="shared" si="16"/>
        <v>672</v>
      </c>
      <c r="K27" s="96">
        <f t="shared" si="16"/>
        <v>1209</v>
      </c>
      <c r="L27" s="96">
        <f t="shared" si="16"/>
        <v>354</v>
      </c>
      <c r="M27" s="96">
        <f t="shared" si="16"/>
        <v>154</v>
      </c>
      <c r="N27" s="169">
        <f t="shared" si="1"/>
        <v>2.478678038379531</v>
      </c>
      <c r="O27" s="169">
        <f t="shared" si="2"/>
        <v>19.642857142857142</v>
      </c>
      <c r="P27" s="169">
        <f t="shared" si="3"/>
        <v>9.541577825159916</v>
      </c>
      <c r="Q27" s="169">
        <f t="shared" si="4"/>
        <v>1.8656716417910446</v>
      </c>
      <c r="R27" s="169">
        <f t="shared" si="5"/>
        <v>29.02452025586354</v>
      </c>
      <c r="S27" s="169">
        <f t="shared" si="6"/>
        <v>16.81769722814499</v>
      </c>
      <c r="T27" s="169">
        <f t="shared" si="7"/>
        <v>17.91044776119403</v>
      </c>
      <c r="U27" s="169">
        <f t="shared" si="8"/>
        <v>32.2228144989339</v>
      </c>
      <c r="V27" s="169">
        <f t="shared" si="9"/>
        <v>9.43496801705757</v>
      </c>
      <c r="W27" s="169">
        <f t="shared" si="10"/>
        <v>4.104477611940299</v>
      </c>
    </row>
    <row r="28" spans="1:23" ht="15.75" customHeight="1">
      <c r="A28" s="77">
        <v>5</v>
      </c>
      <c r="B28" s="78" t="s">
        <v>21</v>
      </c>
      <c r="C28" s="96">
        <f aca="true" t="shared" si="17" ref="C28:M28">C19</f>
        <v>4670</v>
      </c>
      <c r="D28" s="96">
        <f t="shared" si="17"/>
        <v>625</v>
      </c>
      <c r="E28" s="96">
        <f t="shared" si="17"/>
        <v>659</v>
      </c>
      <c r="F28" s="96">
        <f t="shared" si="17"/>
        <v>581</v>
      </c>
      <c r="G28" s="96">
        <f t="shared" si="17"/>
        <v>268</v>
      </c>
      <c r="H28" s="96">
        <f t="shared" si="17"/>
        <v>1023</v>
      </c>
      <c r="I28" s="96">
        <f t="shared" si="17"/>
        <v>929</v>
      </c>
      <c r="J28" s="96">
        <f t="shared" si="17"/>
        <v>871</v>
      </c>
      <c r="K28" s="96">
        <f t="shared" si="17"/>
        <v>1014</v>
      </c>
      <c r="L28" s="96">
        <f t="shared" si="17"/>
        <v>682</v>
      </c>
      <c r="M28" s="96">
        <f t="shared" si="17"/>
        <v>649</v>
      </c>
      <c r="N28" s="169">
        <f t="shared" si="1"/>
        <v>13.383297644539615</v>
      </c>
      <c r="O28" s="169">
        <f t="shared" si="2"/>
        <v>14.11134903640257</v>
      </c>
      <c r="P28" s="169">
        <f t="shared" si="3"/>
        <v>12.441113490364025</v>
      </c>
      <c r="Q28" s="169">
        <f t="shared" si="4"/>
        <v>5.738758029978587</v>
      </c>
      <c r="R28" s="169">
        <f t="shared" si="5"/>
        <v>21.90578158458244</v>
      </c>
      <c r="S28" s="169">
        <f t="shared" si="6"/>
        <v>19.892933618843685</v>
      </c>
      <c r="T28" s="169">
        <f t="shared" si="7"/>
        <v>18.650963597430405</v>
      </c>
      <c r="U28" s="169">
        <f t="shared" si="8"/>
        <v>21.71306209850107</v>
      </c>
      <c r="V28" s="169">
        <f t="shared" si="9"/>
        <v>14.603854389721626</v>
      </c>
      <c r="W28" s="169">
        <f t="shared" si="10"/>
        <v>13.897216274089935</v>
      </c>
    </row>
    <row r="29" spans="1:23" ht="15.75" customHeight="1">
      <c r="A29" s="77">
        <v>6</v>
      </c>
      <c r="B29" s="78" t="s">
        <v>24</v>
      </c>
      <c r="C29" s="96">
        <f aca="true" t="shared" si="18" ref="C29:M29">C11+C20</f>
        <v>4627</v>
      </c>
      <c r="D29" s="96">
        <f t="shared" si="18"/>
        <v>64</v>
      </c>
      <c r="E29" s="96">
        <f t="shared" si="18"/>
        <v>262</v>
      </c>
      <c r="F29" s="96">
        <f t="shared" si="18"/>
        <v>626</v>
      </c>
      <c r="G29" s="96">
        <f t="shared" si="18"/>
        <v>667</v>
      </c>
      <c r="H29" s="96">
        <f t="shared" si="18"/>
        <v>964</v>
      </c>
      <c r="I29" s="96">
        <f t="shared" si="18"/>
        <v>1407</v>
      </c>
      <c r="J29" s="96">
        <f t="shared" si="18"/>
        <v>785</v>
      </c>
      <c r="K29" s="96">
        <f t="shared" si="18"/>
        <v>561</v>
      </c>
      <c r="L29" s="96">
        <f t="shared" si="18"/>
        <v>905</v>
      </c>
      <c r="M29" s="96">
        <f t="shared" si="18"/>
        <v>660</v>
      </c>
      <c r="N29" s="169">
        <f t="shared" si="1"/>
        <v>1.383185649448887</v>
      </c>
      <c r="O29" s="169">
        <f t="shared" si="2"/>
        <v>5.662416252431381</v>
      </c>
      <c r="P29" s="169">
        <f t="shared" si="3"/>
        <v>13.529284633671926</v>
      </c>
      <c r="Q29" s="169">
        <f t="shared" si="4"/>
        <v>14.415387940350119</v>
      </c>
      <c r="R29" s="169">
        <f t="shared" si="5"/>
        <v>20.83423384482386</v>
      </c>
      <c r="S29" s="169">
        <f t="shared" si="6"/>
        <v>30.408472012102873</v>
      </c>
      <c r="T29" s="169">
        <f t="shared" si="7"/>
        <v>16.965636481521503</v>
      </c>
      <c r="U29" s="169">
        <f t="shared" si="8"/>
        <v>12.1244867084504</v>
      </c>
      <c r="V29" s="169">
        <f t="shared" si="9"/>
        <v>19.559109574238168</v>
      </c>
      <c r="W29" s="169">
        <f t="shared" si="10"/>
        <v>14.264102009941649</v>
      </c>
    </row>
    <row r="30" spans="1:23" ht="15.75" customHeight="1">
      <c r="A30" s="77">
        <v>7</v>
      </c>
      <c r="B30" s="78" t="s">
        <v>25</v>
      </c>
      <c r="C30" s="96">
        <f aca="true" t="shared" si="19" ref="C30:M30">C12+C21</f>
        <v>5566</v>
      </c>
      <c r="D30" s="96">
        <f t="shared" si="19"/>
        <v>66</v>
      </c>
      <c r="E30" s="96">
        <f t="shared" si="19"/>
        <v>538</v>
      </c>
      <c r="F30" s="96">
        <f t="shared" si="19"/>
        <v>69</v>
      </c>
      <c r="G30" s="96">
        <f t="shared" si="19"/>
        <v>2</v>
      </c>
      <c r="H30" s="96">
        <f t="shared" si="19"/>
        <v>358</v>
      </c>
      <c r="I30" s="96">
        <f t="shared" si="19"/>
        <v>360</v>
      </c>
      <c r="J30" s="96">
        <f t="shared" si="19"/>
        <v>72</v>
      </c>
      <c r="K30" s="96">
        <f t="shared" si="19"/>
        <v>4063</v>
      </c>
      <c r="L30" s="96">
        <f t="shared" si="19"/>
        <v>13</v>
      </c>
      <c r="M30" s="96">
        <f t="shared" si="19"/>
        <v>10</v>
      </c>
      <c r="N30" s="169">
        <f t="shared" si="1"/>
        <v>1.185770750988142</v>
      </c>
      <c r="O30" s="169">
        <f t="shared" si="2"/>
        <v>9.665828242903341</v>
      </c>
      <c r="P30" s="169">
        <f t="shared" si="3"/>
        <v>1.2396694214876034</v>
      </c>
      <c r="Q30" s="169">
        <f t="shared" si="4"/>
        <v>0.035932446999640676</v>
      </c>
      <c r="R30" s="169">
        <f t="shared" si="5"/>
        <v>6.43190801293568</v>
      </c>
      <c r="S30" s="169">
        <f t="shared" si="6"/>
        <v>6.467840459935322</v>
      </c>
      <c r="T30" s="169">
        <f t="shared" si="7"/>
        <v>1.2935680919870642</v>
      </c>
      <c r="U30" s="169">
        <f t="shared" si="8"/>
        <v>72.99676607977004</v>
      </c>
      <c r="V30" s="169">
        <f t="shared" si="9"/>
        <v>0.23356090549766442</v>
      </c>
      <c r="W30" s="169">
        <f t="shared" si="10"/>
        <v>0.17966223499820336</v>
      </c>
    </row>
    <row r="31" spans="1:23" ht="15.75" customHeight="1">
      <c r="A31" s="81">
        <v>8</v>
      </c>
      <c r="B31" s="82" t="s">
        <v>22</v>
      </c>
      <c r="C31" s="103">
        <f aca="true" t="shared" si="20" ref="C31:M31">C13+C22</f>
        <v>5992</v>
      </c>
      <c r="D31" s="103">
        <f t="shared" si="20"/>
        <v>0</v>
      </c>
      <c r="E31" s="103">
        <f t="shared" si="20"/>
        <v>1528</v>
      </c>
      <c r="F31" s="103">
        <f t="shared" si="20"/>
        <v>424</v>
      </c>
      <c r="G31" s="103">
        <f t="shared" si="20"/>
        <v>5</v>
      </c>
      <c r="H31" s="103">
        <f t="shared" si="20"/>
        <v>2219</v>
      </c>
      <c r="I31" s="103">
        <f t="shared" si="20"/>
        <v>2729</v>
      </c>
      <c r="J31" s="103">
        <f t="shared" si="20"/>
        <v>1829</v>
      </c>
      <c r="K31" s="103">
        <f t="shared" si="20"/>
        <v>3719</v>
      </c>
      <c r="L31" s="103">
        <f t="shared" si="20"/>
        <v>561</v>
      </c>
      <c r="M31" s="103">
        <f t="shared" si="20"/>
        <v>342</v>
      </c>
      <c r="N31" s="170">
        <f t="shared" si="1"/>
        <v>0</v>
      </c>
      <c r="O31" s="170">
        <f t="shared" si="2"/>
        <v>25.500667556742325</v>
      </c>
      <c r="P31" s="170">
        <f t="shared" si="3"/>
        <v>7.076101468624834</v>
      </c>
      <c r="Q31" s="170">
        <f t="shared" si="4"/>
        <v>0.08344459279038718</v>
      </c>
      <c r="R31" s="170">
        <f t="shared" si="5"/>
        <v>37.032710280373834</v>
      </c>
      <c r="S31" s="170">
        <f t="shared" si="6"/>
        <v>45.54405874499333</v>
      </c>
      <c r="T31" s="170">
        <f t="shared" si="7"/>
        <v>30.524032042723633</v>
      </c>
      <c r="U31" s="170">
        <f t="shared" si="8"/>
        <v>62.06608811748998</v>
      </c>
      <c r="V31" s="170">
        <f t="shared" si="9"/>
        <v>9.362483311081442</v>
      </c>
      <c r="W31" s="170">
        <f t="shared" si="10"/>
        <v>5.707610146862483</v>
      </c>
    </row>
    <row r="32" spans="1:23" ht="14.25" customHeight="1">
      <c r="A32" s="12"/>
      <c r="B32" s="13"/>
      <c r="C32" s="271"/>
      <c r="D32" s="271"/>
      <c r="E32" s="271"/>
      <c r="F32" s="13"/>
      <c r="G32" s="13"/>
      <c r="H32" s="173"/>
      <c r="I32" s="173"/>
      <c r="J32" s="13"/>
      <c r="K32" s="173"/>
      <c r="L32" s="173"/>
      <c r="M32" s="173"/>
      <c r="N32" s="174"/>
      <c r="O32" s="174"/>
      <c r="P32" s="174"/>
      <c r="Q32" s="174"/>
      <c r="R32" s="174"/>
      <c r="S32" s="174"/>
      <c r="T32" s="174"/>
      <c r="U32" s="174"/>
      <c r="V32" s="174"/>
      <c r="W32" s="174"/>
    </row>
    <row r="33" spans="1:23" s="9" customFormat="1" ht="18" customHeight="1">
      <c r="A33" s="276" t="s">
        <v>76</v>
      </c>
      <c r="B33" s="29" t="s">
        <v>53</v>
      </c>
      <c r="C33" s="263" t="s">
        <v>54</v>
      </c>
      <c r="D33" s="263"/>
      <c r="E33" s="263"/>
      <c r="F33" s="263"/>
      <c r="G33" s="263" t="s">
        <v>55</v>
      </c>
      <c r="H33" s="263"/>
      <c r="I33" s="263"/>
      <c r="J33" s="263"/>
      <c r="K33" s="263" t="s">
        <v>56</v>
      </c>
      <c r="L33" s="263"/>
      <c r="M33" s="263"/>
      <c r="N33" s="263"/>
      <c r="O33" s="263"/>
      <c r="P33" s="263"/>
      <c r="Q33" s="267" t="s">
        <v>57</v>
      </c>
      <c r="R33" s="267"/>
      <c r="S33" s="267"/>
      <c r="T33" s="267"/>
      <c r="U33" s="267"/>
      <c r="V33" s="267"/>
      <c r="W33" s="267"/>
    </row>
    <row r="34" spans="1:23" s="9" customFormat="1" ht="18" customHeight="1">
      <c r="A34" s="276"/>
      <c r="B34" s="29" t="s">
        <v>58</v>
      </c>
      <c r="C34" s="263" t="s">
        <v>59</v>
      </c>
      <c r="D34" s="263"/>
      <c r="E34" s="263"/>
      <c r="F34" s="263"/>
      <c r="G34" s="263" t="s">
        <v>60</v>
      </c>
      <c r="H34" s="263"/>
      <c r="I34" s="263"/>
      <c r="J34" s="263"/>
      <c r="K34" s="263" t="s">
        <v>61</v>
      </c>
      <c r="L34" s="263"/>
      <c r="M34" s="263"/>
      <c r="N34" s="263"/>
      <c r="O34" s="263"/>
      <c r="P34" s="263"/>
      <c r="Q34" s="267" t="s">
        <v>62</v>
      </c>
      <c r="R34" s="267"/>
      <c r="S34" s="267"/>
      <c r="T34" s="267"/>
      <c r="U34" s="267"/>
      <c r="V34" s="267"/>
      <c r="W34" s="267"/>
    </row>
    <row r="35" spans="1:23" ht="16.5" customHeight="1">
      <c r="A35" s="269"/>
      <c r="B35" s="269"/>
      <c r="C35" s="10"/>
      <c r="D35" s="10"/>
      <c r="E35" s="269"/>
      <c r="F35" s="269"/>
      <c r="G35" s="269"/>
      <c r="H35" s="10"/>
      <c r="I35" s="10"/>
      <c r="J35" s="10"/>
      <c r="K35" s="10"/>
      <c r="L35" s="10"/>
      <c r="M35" s="10"/>
      <c r="P35" s="269"/>
      <c r="Q35" s="269"/>
      <c r="R35" s="269"/>
      <c r="S35" s="269"/>
      <c r="T35" s="269"/>
      <c r="U35" s="269"/>
      <c r="V35" s="269"/>
      <c r="W35" s="269"/>
    </row>
    <row r="36" spans="1:23" ht="18.75" customHeight="1">
      <c r="A36" s="269"/>
      <c r="B36" s="269"/>
      <c r="C36" s="269"/>
      <c r="D36" s="10"/>
      <c r="E36" s="10"/>
      <c r="F36" s="269"/>
      <c r="G36" s="269"/>
      <c r="H36" s="269"/>
      <c r="I36" s="269"/>
      <c r="J36" s="269"/>
      <c r="K36" s="269"/>
      <c r="L36" s="269"/>
      <c r="M36" s="10"/>
      <c r="P36" s="270"/>
      <c r="Q36" s="270"/>
      <c r="R36" s="270"/>
      <c r="S36" s="270"/>
      <c r="T36" s="270"/>
      <c r="U36" s="270"/>
      <c r="V36" s="270"/>
      <c r="W36" s="270"/>
    </row>
    <row r="37" spans="1:23" ht="18.75">
      <c r="A37" s="17"/>
      <c r="I37" s="14"/>
      <c r="J37" s="14"/>
      <c r="K37" s="14"/>
      <c r="L37" s="14"/>
      <c r="M37" s="14"/>
      <c r="P37" s="268"/>
      <c r="Q37" s="268"/>
      <c r="R37" s="268"/>
      <c r="S37" s="268"/>
      <c r="T37" s="268"/>
      <c r="U37" s="268"/>
      <c r="V37" s="268"/>
      <c r="W37" s="268"/>
    </row>
    <row r="38" ht="18.75" customHeight="1">
      <c r="A38" s="15"/>
    </row>
    <row r="39" ht="18.75" customHeight="1">
      <c r="A39" s="16"/>
    </row>
    <row r="40" ht="20.25" customHeight="1">
      <c r="H40" s="1" t="s">
        <v>48</v>
      </c>
    </row>
  </sheetData>
  <sheetProtection/>
  <mergeCells count="24">
    <mergeCell ref="A4:A5"/>
    <mergeCell ref="B4:B5"/>
    <mergeCell ref="C4:C5"/>
    <mergeCell ref="D4:M4"/>
    <mergeCell ref="A33:A34"/>
    <mergeCell ref="C33:F33"/>
    <mergeCell ref="G33:J33"/>
    <mergeCell ref="K33:P33"/>
    <mergeCell ref="G34:J34"/>
    <mergeCell ref="K34:P34"/>
    <mergeCell ref="Q34:W34"/>
    <mergeCell ref="C32:E32"/>
    <mergeCell ref="C1:W1"/>
    <mergeCell ref="Q33:W33"/>
    <mergeCell ref="C34:F34"/>
    <mergeCell ref="N4:W4"/>
    <mergeCell ref="B2:W2"/>
    <mergeCell ref="P37:W37"/>
    <mergeCell ref="A35:B35"/>
    <mergeCell ref="E35:G35"/>
    <mergeCell ref="P35:W35"/>
    <mergeCell ref="A36:C36"/>
    <mergeCell ref="F36:L36"/>
    <mergeCell ref="P36:W36"/>
  </mergeCells>
  <printOptions/>
  <pageMargins left="0.15748031496062992" right="0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2"/>
  <sheetViews>
    <sheetView zoomScale="75" zoomScaleNormal="75" zoomScalePageLayoutView="0" workbookViewId="0" topLeftCell="A1">
      <selection activeCell="C2" sqref="C2:N2"/>
    </sheetView>
  </sheetViews>
  <sheetFormatPr defaultColWidth="9.00390625" defaultRowHeight="15.75"/>
  <cols>
    <col min="1" max="1" width="5.875" style="1" customWidth="1"/>
    <col min="2" max="2" width="20.25390625" style="1" customWidth="1"/>
    <col min="3" max="14" width="8.75390625" style="1" customWidth="1"/>
    <col min="15" max="16384" width="9.00390625" style="1" customWidth="1"/>
  </cols>
  <sheetData>
    <row r="1" spans="1:14" ht="15.75">
      <c r="A1" s="242" t="s">
        <v>79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</row>
    <row r="2" spans="1:14" s="57" customFormat="1" ht="15.75">
      <c r="A2" s="58"/>
      <c r="B2" s="58"/>
      <c r="C2" s="281" t="s">
        <v>139</v>
      </c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</row>
    <row r="3" spans="1:14" ht="19.5" customHeight="1">
      <c r="A3" s="248" t="s">
        <v>0</v>
      </c>
      <c r="B3" s="248" t="s">
        <v>75</v>
      </c>
      <c r="C3" s="248" t="s">
        <v>1</v>
      </c>
      <c r="D3" s="248" t="s">
        <v>66</v>
      </c>
      <c r="E3" s="248" t="s">
        <v>50</v>
      </c>
      <c r="F3" s="248" t="s">
        <v>67</v>
      </c>
      <c r="G3" s="278" t="s">
        <v>68</v>
      </c>
      <c r="H3" s="283"/>
      <c r="I3" s="283"/>
      <c r="J3" s="283"/>
      <c r="K3" s="283"/>
      <c r="L3" s="283"/>
      <c r="M3" s="283"/>
      <c r="N3" s="279"/>
    </row>
    <row r="4" spans="1:14" ht="48.75" customHeight="1">
      <c r="A4" s="282"/>
      <c r="B4" s="282"/>
      <c r="C4" s="282"/>
      <c r="D4" s="282"/>
      <c r="E4" s="282"/>
      <c r="F4" s="282"/>
      <c r="G4" s="278" t="s">
        <v>69</v>
      </c>
      <c r="H4" s="279"/>
      <c r="I4" s="280" t="s">
        <v>70</v>
      </c>
      <c r="J4" s="280"/>
      <c r="K4" s="280" t="s">
        <v>71</v>
      </c>
      <c r="L4" s="280"/>
      <c r="M4" s="278" t="s">
        <v>72</v>
      </c>
      <c r="N4" s="279"/>
    </row>
    <row r="5" spans="1:14" ht="32.25" customHeight="1">
      <c r="A5" s="280"/>
      <c r="B5" s="280"/>
      <c r="C5" s="280"/>
      <c r="D5" s="280"/>
      <c r="E5" s="280"/>
      <c r="F5" s="280"/>
      <c r="G5" s="90" t="s">
        <v>73</v>
      </c>
      <c r="H5" s="90" t="s">
        <v>74</v>
      </c>
      <c r="I5" s="90" t="s">
        <v>73</v>
      </c>
      <c r="J5" s="90" t="s">
        <v>74</v>
      </c>
      <c r="K5" s="90" t="s">
        <v>5</v>
      </c>
      <c r="L5" s="90" t="s">
        <v>74</v>
      </c>
      <c r="M5" s="90" t="s">
        <v>73</v>
      </c>
      <c r="N5" s="90" t="s">
        <v>74</v>
      </c>
    </row>
    <row r="6" spans="1:14" s="31" customFormat="1" ht="13.5" customHeight="1">
      <c r="A6" s="131" t="s">
        <v>7</v>
      </c>
      <c r="B6" s="73" t="s">
        <v>8</v>
      </c>
      <c r="C6" s="132">
        <v>1</v>
      </c>
      <c r="D6" s="132">
        <v>2</v>
      </c>
      <c r="E6" s="132">
        <v>3</v>
      </c>
      <c r="F6" s="132">
        <v>4</v>
      </c>
      <c r="G6" s="133">
        <v>5</v>
      </c>
      <c r="H6" s="133">
        <v>6</v>
      </c>
      <c r="I6" s="133">
        <v>7</v>
      </c>
      <c r="J6" s="133">
        <v>8</v>
      </c>
      <c r="K6" s="133">
        <v>9</v>
      </c>
      <c r="L6" s="133">
        <v>10</v>
      </c>
      <c r="M6" s="133">
        <v>11</v>
      </c>
      <c r="N6" s="133">
        <v>12</v>
      </c>
    </row>
    <row r="7" spans="1:15" ht="15.75" customHeight="1">
      <c r="A7" s="134" t="s">
        <v>11</v>
      </c>
      <c r="B7" s="135" t="s">
        <v>12</v>
      </c>
      <c r="C7" s="51">
        <f>C8+C9+C10+C11+C12+C13+C14</f>
        <v>48546</v>
      </c>
      <c r="D7" s="51">
        <f>D8+D9+D10+D11+D12+D13+D14</f>
        <v>155</v>
      </c>
      <c r="E7" s="51">
        <f>E8+E9+E10+E11+E12+E13+E14</f>
        <v>1278</v>
      </c>
      <c r="F7" s="52">
        <f>E7/C7*100</f>
        <v>2.632554690396737</v>
      </c>
      <c r="G7" s="51">
        <f>G8+G9+G10+G11+G12+G13+G14</f>
        <v>100</v>
      </c>
      <c r="H7" s="52">
        <f aca="true" t="shared" si="0" ref="H7:H32">G7/E7*100</f>
        <v>7.82472613458529</v>
      </c>
      <c r="I7" s="53">
        <f>I8+I9+I10+I11+I12+I13+I14</f>
        <v>525</v>
      </c>
      <c r="J7" s="52">
        <f aca="true" t="shared" si="1" ref="J7:J32">I7/E7*100</f>
        <v>41.07981220657277</v>
      </c>
      <c r="K7" s="53">
        <f>K8+K9+K10+K11+K12+K13+K14</f>
        <v>51</v>
      </c>
      <c r="L7" s="52">
        <f>K7/E7*100</f>
        <v>3.9906103286384975</v>
      </c>
      <c r="M7" s="51">
        <f>M8+M9+M10+M11+M12+M13+M14</f>
        <v>637</v>
      </c>
      <c r="N7" s="52">
        <f aca="true" t="shared" si="2" ref="N7:N32">M7/E7*100</f>
        <v>49.84350547730829</v>
      </c>
      <c r="O7" s="26"/>
    </row>
    <row r="8" spans="1:15" ht="15.75" customHeight="1">
      <c r="A8" s="136">
        <v>1</v>
      </c>
      <c r="B8" s="137" t="s">
        <v>17</v>
      </c>
      <c r="C8" s="138">
        <v>3454</v>
      </c>
      <c r="D8" s="138">
        <v>0</v>
      </c>
      <c r="E8" s="138">
        <v>136</v>
      </c>
      <c r="F8" s="139">
        <f>E8/C8*100</f>
        <v>3.937463810075275</v>
      </c>
      <c r="G8" s="140">
        <v>0</v>
      </c>
      <c r="H8" s="139">
        <f t="shared" si="0"/>
        <v>0</v>
      </c>
      <c r="I8" s="140">
        <v>31</v>
      </c>
      <c r="J8" s="139">
        <f t="shared" si="1"/>
        <v>22.794117647058822</v>
      </c>
      <c r="K8" s="140">
        <v>0</v>
      </c>
      <c r="L8" s="140">
        <f>K8/E8*100</f>
        <v>0</v>
      </c>
      <c r="M8" s="140">
        <v>105</v>
      </c>
      <c r="N8" s="139">
        <f t="shared" si="2"/>
        <v>77.20588235294117</v>
      </c>
      <c r="O8" s="26"/>
    </row>
    <row r="9" spans="1:15" ht="15.75" customHeight="1">
      <c r="A9" s="136">
        <v>2</v>
      </c>
      <c r="B9" s="137" t="s">
        <v>18</v>
      </c>
      <c r="C9" s="138">
        <v>1248</v>
      </c>
      <c r="D9" s="138">
        <v>3</v>
      </c>
      <c r="E9" s="138">
        <v>53</v>
      </c>
      <c r="F9" s="139">
        <f>E9/C9*100</f>
        <v>4.246794871794872</v>
      </c>
      <c r="G9" s="138">
        <v>0</v>
      </c>
      <c r="H9" s="139">
        <f t="shared" si="0"/>
        <v>0</v>
      </c>
      <c r="I9" s="140">
        <v>19</v>
      </c>
      <c r="J9" s="139">
        <f t="shared" si="1"/>
        <v>35.84905660377358</v>
      </c>
      <c r="K9" s="140">
        <v>0</v>
      </c>
      <c r="L9" s="139">
        <v>0</v>
      </c>
      <c r="M9" s="138">
        <v>34</v>
      </c>
      <c r="N9" s="139">
        <f t="shared" si="2"/>
        <v>64.15094339622641</v>
      </c>
      <c r="O9" s="26"/>
    </row>
    <row r="10" spans="1:15" ht="15.75" customHeight="1">
      <c r="A10" s="136">
        <v>3</v>
      </c>
      <c r="B10" s="137" t="s">
        <v>19</v>
      </c>
      <c r="C10" s="138">
        <v>23334</v>
      </c>
      <c r="D10" s="138">
        <v>0</v>
      </c>
      <c r="E10" s="138">
        <v>136</v>
      </c>
      <c r="F10" s="139">
        <f>E10/C10*100</f>
        <v>0.5828404902717065</v>
      </c>
      <c r="G10" s="140">
        <v>0</v>
      </c>
      <c r="H10" s="139">
        <f t="shared" si="0"/>
        <v>0</v>
      </c>
      <c r="I10" s="140">
        <v>90</v>
      </c>
      <c r="J10" s="139">
        <f t="shared" si="1"/>
        <v>66.17647058823529</v>
      </c>
      <c r="K10" s="140">
        <v>5</v>
      </c>
      <c r="L10" s="139">
        <f aca="true" t="shared" si="3" ref="L10:L32">K10/E10*100</f>
        <v>3.6764705882352944</v>
      </c>
      <c r="M10" s="140">
        <v>41</v>
      </c>
      <c r="N10" s="139">
        <f t="shared" si="2"/>
        <v>30.14705882352941</v>
      </c>
      <c r="O10" s="26"/>
    </row>
    <row r="11" spans="1:15" ht="15.75" customHeight="1">
      <c r="A11" s="136">
        <v>4</v>
      </c>
      <c r="B11" s="137" t="s">
        <v>26</v>
      </c>
      <c r="C11" s="138">
        <v>4889</v>
      </c>
      <c r="D11" s="138">
        <v>100</v>
      </c>
      <c r="E11" s="138">
        <v>161</v>
      </c>
      <c r="F11" s="139">
        <v>3.29</v>
      </c>
      <c r="G11" s="140">
        <v>89</v>
      </c>
      <c r="H11" s="139">
        <f t="shared" si="0"/>
        <v>55.27950310559007</v>
      </c>
      <c r="I11" s="140">
        <v>28</v>
      </c>
      <c r="J11" s="139">
        <f t="shared" si="1"/>
        <v>17.391304347826086</v>
      </c>
      <c r="K11" s="140">
        <v>4</v>
      </c>
      <c r="L11" s="139">
        <f t="shared" si="3"/>
        <v>2.484472049689441</v>
      </c>
      <c r="M11" s="140">
        <v>40</v>
      </c>
      <c r="N11" s="139">
        <f t="shared" si="2"/>
        <v>24.84472049689441</v>
      </c>
      <c r="O11" s="26"/>
    </row>
    <row r="12" spans="1:15" ht="15.75" customHeight="1">
      <c r="A12" s="136">
        <v>5</v>
      </c>
      <c r="B12" s="137" t="s">
        <v>24</v>
      </c>
      <c r="C12" s="138">
        <v>11881</v>
      </c>
      <c r="D12" s="138">
        <v>0</v>
      </c>
      <c r="E12" s="138">
        <v>581</v>
      </c>
      <c r="F12" s="139">
        <f>E12/C12*100</f>
        <v>4.890160760878714</v>
      </c>
      <c r="G12" s="140">
        <v>0</v>
      </c>
      <c r="H12" s="139">
        <f t="shared" si="0"/>
        <v>0</v>
      </c>
      <c r="I12" s="140">
        <v>258</v>
      </c>
      <c r="J12" s="139">
        <f t="shared" si="1"/>
        <v>44.40619621342513</v>
      </c>
      <c r="K12" s="140">
        <v>35</v>
      </c>
      <c r="L12" s="139">
        <f t="shared" si="3"/>
        <v>6.024096385542169</v>
      </c>
      <c r="M12" s="140">
        <v>323</v>
      </c>
      <c r="N12" s="139">
        <f t="shared" si="2"/>
        <v>55.59380378657487</v>
      </c>
      <c r="O12" s="26"/>
    </row>
    <row r="13" spans="1:15" ht="15.75" customHeight="1">
      <c r="A13" s="136">
        <v>6</v>
      </c>
      <c r="B13" s="137" t="s">
        <v>25</v>
      </c>
      <c r="C13" s="141">
        <v>1863</v>
      </c>
      <c r="D13" s="142">
        <v>15</v>
      </c>
      <c r="E13" s="143">
        <v>137</v>
      </c>
      <c r="F13" s="144">
        <f>E13/C13*100</f>
        <v>7.353730542136338</v>
      </c>
      <c r="G13" s="142">
        <v>5</v>
      </c>
      <c r="H13" s="139">
        <f t="shared" si="0"/>
        <v>3.64963503649635</v>
      </c>
      <c r="I13" s="142">
        <v>43</v>
      </c>
      <c r="J13" s="145">
        <f t="shared" si="1"/>
        <v>31.386861313868614</v>
      </c>
      <c r="K13" s="142">
        <v>2</v>
      </c>
      <c r="L13" s="139">
        <f t="shared" si="3"/>
        <v>1.4598540145985401</v>
      </c>
      <c r="M13" s="146">
        <v>87</v>
      </c>
      <c r="N13" s="139">
        <f t="shared" si="2"/>
        <v>63.503649635036496</v>
      </c>
      <c r="O13" s="26"/>
    </row>
    <row r="14" spans="1:15" ht="15.75" customHeight="1">
      <c r="A14" s="147">
        <v>7</v>
      </c>
      <c r="B14" s="148" t="s">
        <v>22</v>
      </c>
      <c r="C14" s="149">
        <v>1877</v>
      </c>
      <c r="D14" s="149">
        <v>37</v>
      </c>
      <c r="E14" s="149">
        <v>74</v>
      </c>
      <c r="F14" s="150">
        <f>E14/C14*100</f>
        <v>3.942461374533831</v>
      </c>
      <c r="G14" s="151">
        <v>6</v>
      </c>
      <c r="H14" s="150">
        <f t="shared" si="0"/>
        <v>8.108108108108109</v>
      </c>
      <c r="I14" s="151">
        <v>56</v>
      </c>
      <c r="J14" s="150">
        <f t="shared" si="1"/>
        <v>75.67567567567568</v>
      </c>
      <c r="K14" s="151">
        <v>5</v>
      </c>
      <c r="L14" s="152">
        <f t="shared" si="3"/>
        <v>6.756756756756757</v>
      </c>
      <c r="M14" s="151">
        <v>7</v>
      </c>
      <c r="N14" s="150">
        <f t="shared" si="2"/>
        <v>9.45945945945946</v>
      </c>
      <c r="O14" s="26"/>
    </row>
    <row r="15" spans="1:15" ht="15.75" customHeight="1">
      <c r="A15" s="134" t="s">
        <v>13</v>
      </c>
      <c r="B15" s="135" t="s">
        <v>14</v>
      </c>
      <c r="C15" s="6">
        <f>C16+C17+C18+C19+C20+C21+C22+C23</f>
        <v>196325</v>
      </c>
      <c r="D15" s="6">
        <f>D16+D17+D18+D19+D20+D21+D22+D23</f>
        <v>5869</v>
      </c>
      <c r="E15" s="6">
        <f>E16+E17+E18+E19+E20+E21+E22+E23</f>
        <v>21941</v>
      </c>
      <c r="F15" s="54">
        <f>E15/C15*100</f>
        <v>11.175856360626513</v>
      </c>
      <c r="G15" s="6">
        <f>G16+G17+G18+G19+G20+G21+G22+G23</f>
        <v>4413</v>
      </c>
      <c r="H15" s="54">
        <f t="shared" si="0"/>
        <v>20.113030399708308</v>
      </c>
      <c r="I15" s="6">
        <f>I16+I17+I18+I19+I20+I21+I22+I23</f>
        <v>7216</v>
      </c>
      <c r="J15" s="54">
        <f t="shared" si="1"/>
        <v>32.88820017319174</v>
      </c>
      <c r="K15" s="6">
        <f>K16+K17+K18+K19+K20+K21+K22+K23</f>
        <v>1050</v>
      </c>
      <c r="L15" s="62">
        <f t="shared" si="3"/>
        <v>4.785561277972745</v>
      </c>
      <c r="M15" s="6">
        <f>M16+M17+M18+M19+M20+M21+M22+M23</f>
        <v>10182</v>
      </c>
      <c r="N15" s="54">
        <f t="shared" si="2"/>
        <v>46.40627136411285</v>
      </c>
      <c r="O15" s="26"/>
    </row>
    <row r="16" spans="1:15" ht="15.75" customHeight="1">
      <c r="A16" s="136">
        <v>1</v>
      </c>
      <c r="B16" s="137" t="s">
        <v>17</v>
      </c>
      <c r="C16" s="138">
        <v>37198</v>
      </c>
      <c r="D16" s="138">
        <v>1386</v>
      </c>
      <c r="E16" s="138">
        <v>2927</v>
      </c>
      <c r="F16" s="139">
        <f>E16/C16*100</f>
        <v>7.868702618420345</v>
      </c>
      <c r="G16" s="140">
        <v>951</v>
      </c>
      <c r="H16" s="139">
        <f t="shared" si="0"/>
        <v>32.490604714724974</v>
      </c>
      <c r="I16" s="140">
        <v>723</v>
      </c>
      <c r="J16" s="139">
        <f t="shared" si="1"/>
        <v>24.701059104885548</v>
      </c>
      <c r="K16" s="140">
        <v>11</v>
      </c>
      <c r="L16" s="139">
        <f t="shared" si="3"/>
        <v>0.37581141100102494</v>
      </c>
      <c r="M16" s="138">
        <v>1242</v>
      </c>
      <c r="N16" s="139">
        <f t="shared" si="2"/>
        <v>42.43252476938845</v>
      </c>
      <c r="O16" s="26"/>
    </row>
    <row r="17" spans="1:15" ht="15.75" customHeight="1">
      <c r="A17" s="136">
        <v>2</v>
      </c>
      <c r="B17" s="137" t="s">
        <v>18</v>
      </c>
      <c r="C17" s="138">
        <v>24867</v>
      </c>
      <c r="D17" s="138">
        <v>888</v>
      </c>
      <c r="E17" s="138">
        <v>2415</v>
      </c>
      <c r="F17" s="139">
        <v>9.71</v>
      </c>
      <c r="G17" s="140">
        <v>726</v>
      </c>
      <c r="H17" s="139">
        <f t="shared" si="0"/>
        <v>30.062111801242235</v>
      </c>
      <c r="I17" s="138">
        <v>1127</v>
      </c>
      <c r="J17" s="139">
        <f t="shared" si="1"/>
        <v>46.666666666666664</v>
      </c>
      <c r="K17" s="140">
        <v>20</v>
      </c>
      <c r="L17" s="139">
        <f t="shared" si="3"/>
        <v>0.8281573498964804</v>
      </c>
      <c r="M17" s="138">
        <v>1342</v>
      </c>
      <c r="N17" s="139">
        <f t="shared" si="2"/>
        <v>55.56935817805383</v>
      </c>
      <c r="O17" s="26"/>
    </row>
    <row r="18" spans="1:15" ht="15.75" customHeight="1">
      <c r="A18" s="136">
        <v>3</v>
      </c>
      <c r="B18" s="137" t="s">
        <v>19</v>
      </c>
      <c r="C18" s="138">
        <v>9878</v>
      </c>
      <c r="D18" s="138">
        <v>0</v>
      </c>
      <c r="E18" s="138">
        <v>113</v>
      </c>
      <c r="F18" s="139">
        <f>E18/C18*100</f>
        <v>1.1439562664506984</v>
      </c>
      <c r="G18" s="140">
        <v>0</v>
      </c>
      <c r="H18" s="139">
        <f t="shared" si="0"/>
        <v>0</v>
      </c>
      <c r="I18" s="140">
        <v>78</v>
      </c>
      <c r="J18" s="139">
        <f t="shared" si="1"/>
        <v>69.02654867256636</v>
      </c>
      <c r="K18" s="140">
        <v>0</v>
      </c>
      <c r="L18" s="139">
        <f t="shared" si="3"/>
        <v>0</v>
      </c>
      <c r="M18" s="140">
        <v>35</v>
      </c>
      <c r="N18" s="139">
        <f t="shared" si="2"/>
        <v>30.973451327433626</v>
      </c>
      <c r="O18" s="26"/>
    </row>
    <row r="19" spans="1:15" ht="15.75" customHeight="1">
      <c r="A19" s="136">
        <v>4</v>
      </c>
      <c r="B19" s="137" t="s">
        <v>20</v>
      </c>
      <c r="C19" s="138">
        <v>43478</v>
      </c>
      <c r="D19" s="138">
        <v>696</v>
      </c>
      <c r="E19" s="138">
        <v>3489</v>
      </c>
      <c r="F19" s="139">
        <v>8.02</v>
      </c>
      <c r="G19" s="140">
        <v>630</v>
      </c>
      <c r="H19" s="139">
        <f t="shared" si="0"/>
        <v>18.056749785038694</v>
      </c>
      <c r="I19" s="138">
        <v>1337</v>
      </c>
      <c r="J19" s="139">
        <f t="shared" si="1"/>
        <v>38.32043565491545</v>
      </c>
      <c r="K19" s="140">
        <v>161</v>
      </c>
      <c r="L19" s="139">
        <f t="shared" si="3"/>
        <v>4.614502722843222</v>
      </c>
      <c r="M19" s="138">
        <v>1481</v>
      </c>
      <c r="N19" s="139">
        <f t="shared" si="2"/>
        <v>42.44769274863857</v>
      </c>
      <c r="O19" s="26"/>
    </row>
    <row r="20" spans="1:15" ht="15.75" customHeight="1">
      <c r="A20" s="136">
        <v>5</v>
      </c>
      <c r="B20" s="137" t="s">
        <v>21</v>
      </c>
      <c r="C20" s="138">
        <v>31142</v>
      </c>
      <c r="D20" s="138">
        <v>0</v>
      </c>
      <c r="E20" s="138">
        <v>2839</v>
      </c>
      <c r="F20" s="139">
        <v>9.12</v>
      </c>
      <c r="G20" s="140">
        <v>0</v>
      </c>
      <c r="H20" s="139">
        <f t="shared" si="0"/>
        <v>0</v>
      </c>
      <c r="I20" s="138">
        <v>1412</v>
      </c>
      <c r="J20" s="139">
        <f t="shared" si="1"/>
        <v>49.735822472701656</v>
      </c>
      <c r="K20" s="140">
        <v>151</v>
      </c>
      <c r="L20" s="139">
        <f t="shared" si="3"/>
        <v>5.318774216273336</v>
      </c>
      <c r="M20" s="138">
        <v>1276</v>
      </c>
      <c r="N20" s="139">
        <f t="shared" si="2"/>
        <v>44.945403311025004</v>
      </c>
      <c r="O20" s="26"/>
    </row>
    <row r="21" spans="1:15" ht="15.75" customHeight="1">
      <c r="A21" s="136">
        <v>6</v>
      </c>
      <c r="B21" s="137" t="s">
        <v>24</v>
      </c>
      <c r="C21" s="138">
        <v>16214</v>
      </c>
      <c r="D21" s="138">
        <v>0</v>
      </c>
      <c r="E21" s="138">
        <v>1067</v>
      </c>
      <c r="F21" s="139">
        <f aca="true" t="shared" si="4" ref="F21:F32">E21/C21*100</f>
        <v>6.580732700135686</v>
      </c>
      <c r="G21" s="140">
        <v>0</v>
      </c>
      <c r="H21" s="139">
        <f t="shared" si="0"/>
        <v>0</v>
      </c>
      <c r="I21" s="140">
        <v>556</v>
      </c>
      <c r="J21" s="139">
        <f t="shared" si="1"/>
        <v>52.108716026241794</v>
      </c>
      <c r="K21" s="140">
        <v>159</v>
      </c>
      <c r="L21" s="139">
        <f t="shared" si="3"/>
        <v>14.901593252108716</v>
      </c>
      <c r="M21" s="140">
        <v>352</v>
      </c>
      <c r="N21" s="139">
        <f t="shared" si="2"/>
        <v>32.98969072164948</v>
      </c>
      <c r="O21" s="26"/>
    </row>
    <row r="22" spans="1:15" ht="15.75" customHeight="1">
      <c r="A22" s="136">
        <v>7</v>
      </c>
      <c r="B22" s="137" t="s">
        <v>25</v>
      </c>
      <c r="C22" s="138">
        <v>22138</v>
      </c>
      <c r="D22" s="138">
        <v>222</v>
      </c>
      <c r="E22" s="138">
        <v>4741</v>
      </c>
      <c r="F22" s="139">
        <f t="shared" si="4"/>
        <v>21.415665371758966</v>
      </c>
      <c r="G22" s="140">
        <v>193</v>
      </c>
      <c r="H22" s="139">
        <f t="shared" si="0"/>
        <v>4.070871124235394</v>
      </c>
      <c r="I22" s="138">
        <v>1372</v>
      </c>
      <c r="J22" s="139">
        <f t="shared" si="1"/>
        <v>28.939042396118964</v>
      </c>
      <c r="K22" s="140">
        <v>334</v>
      </c>
      <c r="L22" s="139">
        <f t="shared" si="3"/>
        <v>7.044927230542079</v>
      </c>
      <c r="M22" s="138">
        <v>2842</v>
      </c>
      <c r="N22" s="139">
        <f t="shared" si="2"/>
        <v>59.94515924910356</v>
      </c>
      <c r="O22" s="26"/>
    </row>
    <row r="23" spans="1:15" ht="15.75" customHeight="1">
      <c r="A23" s="147">
        <v>8</v>
      </c>
      <c r="B23" s="148" t="s">
        <v>22</v>
      </c>
      <c r="C23" s="149">
        <v>11410</v>
      </c>
      <c r="D23" s="149">
        <v>2677</v>
      </c>
      <c r="E23" s="149">
        <v>4350</v>
      </c>
      <c r="F23" s="150">
        <f t="shared" si="4"/>
        <v>38.12445223488169</v>
      </c>
      <c r="G23" s="149">
        <v>1913</v>
      </c>
      <c r="H23" s="150">
        <f t="shared" si="0"/>
        <v>43.97701149425287</v>
      </c>
      <c r="I23" s="151">
        <v>611</v>
      </c>
      <c r="J23" s="150">
        <f t="shared" si="1"/>
        <v>14.045977011494253</v>
      </c>
      <c r="K23" s="151">
        <v>214</v>
      </c>
      <c r="L23" s="150">
        <f t="shared" si="3"/>
        <v>4.919540229885057</v>
      </c>
      <c r="M23" s="149">
        <v>1612</v>
      </c>
      <c r="N23" s="150">
        <f t="shared" si="2"/>
        <v>37.05747126436781</v>
      </c>
      <c r="O23" s="26"/>
    </row>
    <row r="24" spans="1:15" ht="15.75" customHeight="1">
      <c r="A24" s="5" t="s">
        <v>23</v>
      </c>
      <c r="B24" s="153" t="s">
        <v>38</v>
      </c>
      <c r="C24" s="6">
        <f aca="true" t="shared" si="5" ref="C24:E28">C7+C15</f>
        <v>244871</v>
      </c>
      <c r="D24" s="6">
        <f t="shared" si="5"/>
        <v>6024</v>
      </c>
      <c r="E24" s="6">
        <f t="shared" si="5"/>
        <v>23219</v>
      </c>
      <c r="F24" s="54">
        <f t="shared" si="4"/>
        <v>9.482135491748716</v>
      </c>
      <c r="G24" s="6">
        <f>G7+G15</f>
        <v>4513</v>
      </c>
      <c r="H24" s="54">
        <f t="shared" si="0"/>
        <v>19.436668245833154</v>
      </c>
      <c r="I24" s="6">
        <f>I7+I15</f>
        <v>7741</v>
      </c>
      <c r="J24" s="54">
        <f t="shared" si="1"/>
        <v>33.33907575692321</v>
      </c>
      <c r="K24" s="6">
        <f>K7+K15</f>
        <v>1101</v>
      </c>
      <c r="L24" s="54">
        <f t="shared" si="3"/>
        <v>4.741806279340195</v>
      </c>
      <c r="M24" s="6">
        <f>M7+M15</f>
        <v>10819</v>
      </c>
      <c r="N24" s="54">
        <f t="shared" si="2"/>
        <v>46.5954606141522</v>
      </c>
      <c r="O24" s="26"/>
    </row>
    <row r="25" spans="1:15" ht="15.75" customHeight="1">
      <c r="A25" s="136">
        <v>1</v>
      </c>
      <c r="B25" s="137" t="s">
        <v>17</v>
      </c>
      <c r="C25" s="138">
        <f t="shared" si="5"/>
        <v>40652</v>
      </c>
      <c r="D25" s="138">
        <f t="shared" si="5"/>
        <v>1386</v>
      </c>
      <c r="E25" s="138">
        <f t="shared" si="5"/>
        <v>3063</v>
      </c>
      <c r="F25" s="139">
        <f t="shared" si="4"/>
        <v>7.534684640362098</v>
      </c>
      <c r="G25" s="138">
        <f>G8+G16</f>
        <v>951</v>
      </c>
      <c r="H25" s="139">
        <f t="shared" si="0"/>
        <v>31.047992164544564</v>
      </c>
      <c r="I25" s="138">
        <f>I8+I16</f>
        <v>754</v>
      </c>
      <c r="J25" s="139">
        <f t="shared" si="1"/>
        <v>24.616389160953315</v>
      </c>
      <c r="K25" s="138">
        <f>K8+K16</f>
        <v>11</v>
      </c>
      <c r="L25" s="139">
        <f t="shared" si="3"/>
        <v>0.35912504080966373</v>
      </c>
      <c r="M25" s="138">
        <f>M8+M16</f>
        <v>1347</v>
      </c>
      <c r="N25" s="139">
        <f t="shared" si="2"/>
        <v>43.976493633692456</v>
      </c>
      <c r="O25" s="26"/>
    </row>
    <row r="26" spans="1:15" ht="15.75" customHeight="1">
      <c r="A26" s="136">
        <v>2</v>
      </c>
      <c r="B26" s="137" t="s">
        <v>18</v>
      </c>
      <c r="C26" s="138">
        <f t="shared" si="5"/>
        <v>26115</v>
      </c>
      <c r="D26" s="138">
        <f t="shared" si="5"/>
        <v>891</v>
      </c>
      <c r="E26" s="138">
        <f t="shared" si="5"/>
        <v>2468</v>
      </c>
      <c r="F26" s="139">
        <f t="shared" si="4"/>
        <v>9.450507371242582</v>
      </c>
      <c r="G26" s="138">
        <f>G9+G17</f>
        <v>726</v>
      </c>
      <c r="H26" s="139">
        <f t="shared" si="0"/>
        <v>29.416531604538086</v>
      </c>
      <c r="I26" s="138">
        <f>I9+I17</f>
        <v>1146</v>
      </c>
      <c r="J26" s="139">
        <f t="shared" si="1"/>
        <v>46.43435980551053</v>
      </c>
      <c r="K26" s="138">
        <f>K9+K17</f>
        <v>20</v>
      </c>
      <c r="L26" s="139">
        <f t="shared" si="3"/>
        <v>0.8103727714748784</v>
      </c>
      <c r="M26" s="138">
        <f>M9+M17</f>
        <v>1376</v>
      </c>
      <c r="N26" s="139">
        <f t="shared" si="2"/>
        <v>55.753646677471636</v>
      </c>
      <c r="O26" s="26"/>
    </row>
    <row r="27" spans="1:15" ht="15.75" customHeight="1">
      <c r="A27" s="136">
        <v>3</v>
      </c>
      <c r="B27" s="137" t="s">
        <v>19</v>
      </c>
      <c r="C27" s="138">
        <f t="shared" si="5"/>
        <v>33212</v>
      </c>
      <c r="D27" s="138">
        <f t="shared" si="5"/>
        <v>0</v>
      </c>
      <c r="E27" s="138">
        <f t="shared" si="5"/>
        <v>249</v>
      </c>
      <c r="F27" s="139">
        <f t="shared" si="4"/>
        <v>0.7497290136095387</v>
      </c>
      <c r="G27" s="138">
        <f>G10+G18</f>
        <v>0</v>
      </c>
      <c r="H27" s="139">
        <f t="shared" si="0"/>
        <v>0</v>
      </c>
      <c r="I27" s="138">
        <f>I10+I18</f>
        <v>168</v>
      </c>
      <c r="J27" s="139">
        <f t="shared" si="1"/>
        <v>67.46987951807229</v>
      </c>
      <c r="K27" s="138">
        <f>K10+K18</f>
        <v>5</v>
      </c>
      <c r="L27" s="139">
        <f t="shared" si="3"/>
        <v>2.0080321285140563</v>
      </c>
      <c r="M27" s="138">
        <f>M10+M18</f>
        <v>76</v>
      </c>
      <c r="N27" s="139">
        <f t="shared" si="2"/>
        <v>30.522088353413658</v>
      </c>
      <c r="O27" s="26"/>
    </row>
    <row r="28" spans="1:15" ht="15.75" customHeight="1">
      <c r="A28" s="136">
        <v>4</v>
      </c>
      <c r="B28" s="137" t="s">
        <v>20</v>
      </c>
      <c r="C28" s="138">
        <f t="shared" si="5"/>
        <v>48367</v>
      </c>
      <c r="D28" s="138">
        <f t="shared" si="5"/>
        <v>796</v>
      </c>
      <c r="E28" s="138">
        <f t="shared" si="5"/>
        <v>3650</v>
      </c>
      <c r="F28" s="139">
        <f t="shared" si="4"/>
        <v>7.546467632890194</v>
      </c>
      <c r="G28" s="138">
        <f>G11+G19</f>
        <v>719</v>
      </c>
      <c r="H28" s="139">
        <f t="shared" si="0"/>
        <v>19.6986301369863</v>
      </c>
      <c r="I28" s="138">
        <f>I11+I19</f>
        <v>1365</v>
      </c>
      <c r="J28" s="139">
        <f t="shared" si="1"/>
        <v>37.397260273972606</v>
      </c>
      <c r="K28" s="138">
        <f>K11+K19</f>
        <v>165</v>
      </c>
      <c r="L28" s="139">
        <f t="shared" si="3"/>
        <v>4.52054794520548</v>
      </c>
      <c r="M28" s="138">
        <f>M11+M19</f>
        <v>1521</v>
      </c>
      <c r="N28" s="139">
        <f t="shared" si="2"/>
        <v>41.671232876712324</v>
      </c>
      <c r="O28" s="26"/>
    </row>
    <row r="29" spans="1:15" ht="15.75" customHeight="1">
      <c r="A29" s="136">
        <v>5</v>
      </c>
      <c r="B29" s="137" t="s">
        <v>21</v>
      </c>
      <c r="C29" s="138">
        <f>C20</f>
        <v>31142</v>
      </c>
      <c r="D29" s="138">
        <f>D20</f>
        <v>0</v>
      </c>
      <c r="E29" s="138">
        <f>E20</f>
        <v>2839</v>
      </c>
      <c r="F29" s="139">
        <f t="shared" si="4"/>
        <v>9.116305953374864</v>
      </c>
      <c r="G29" s="138">
        <f>G20</f>
        <v>0</v>
      </c>
      <c r="H29" s="139">
        <f t="shared" si="0"/>
        <v>0</v>
      </c>
      <c r="I29" s="138">
        <f>I20</f>
        <v>1412</v>
      </c>
      <c r="J29" s="139">
        <f t="shared" si="1"/>
        <v>49.735822472701656</v>
      </c>
      <c r="K29" s="138">
        <f>K20</f>
        <v>151</v>
      </c>
      <c r="L29" s="139">
        <f t="shared" si="3"/>
        <v>5.318774216273336</v>
      </c>
      <c r="M29" s="138">
        <f>M20</f>
        <v>1276</v>
      </c>
      <c r="N29" s="139">
        <f t="shared" si="2"/>
        <v>44.945403311025004</v>
      </c>
      <c r="O29" s="26"/>
    </row>
    <row r="30" spans="1:15" ht="15.75" customHeight="1">
      <c r="A30" s="136">
        <v>6</v>
      </c>
      <c r="B30" s="137" t="s">
        <v>24</v>
      </c>
      <c r="C30" s="138">
        <f aca="true" t="shared" si="6" ref="C30:E32">C12+C21</f>
        <v>28095</v>
      </c>
      <c r="D30" s="138">
        <f t="shared" si="6"/>
        <v>0</v>
      </c>
      <c r="E30" s="138">
        <f t="shared" si="6"/>
        <v>1648</v>
      </c>
      <c r="F30" s="139">
        <f t="shared" si="4"/>
        <v>5.865812422139171</v>
      </c>
      <c r="G30" s="138">
        <f>G12+G21</f>
        <v>0</v>
      </c>
      <c r="H30" s="139">
        <f t="shared" si="0"/>
        <v>0</v>
      </c>
      <c r="I30" s="138">
        <f>I12+I21</f>
        <v>814</v>
      </c>
      <c r="J30" s="139">
        <f t="shared" si="1"/>
        <v>49.39320388349515</v>
      </c>
      <c r="K30" s="138">
        <f>K12+K21</f>
        <v>194</v>
      </c>
      <c r="L30" s="139">
        <f t="shared" si="3"/>
        <v>11.771844660194175</v>
      </c>
      <c r="M30" s="138">
        <f>M12+M21</f>
        <v>675</v>
      </c>
      <c r="N30" s="139">
        <f t="shared" si="2"/>
        <v>40.95873786407767</v>
      </c>
      <c r="O30" s="26"/>
    </row>
    <row r="31" spans="1:15" ht="15.75" customHeight="1">
      <c r="A31" s="136">
        <v>7</v>
      </c>
      <c r="B31" s="137" t="s">
        <v>25</v>
      </c>
      <c r="C31" s="138">
        <f t="shared" si="6"/>
        <v>24001</v>
      </c>
      <c r="D31" s="138">
        <f t="shared" si="6"/>
        <v>237</v>
      </c>
      <c r="E31" s="138">
        <f t="shared" si="6"/>
        <v>4878</v>
      </c>
      <c r="F31" s="139">
        <f t="shared" si="4"/>
        <v>20.32415316028499</v>
      </c>
      <c r="G31" s="138">
        <f>G13+G22</f>
        <v>198</v>
      </c>
      <c r="H31" s="139">
        <f t="shared" si="0"/>
        <v>4.059040590405904</v>
      </c>
      <c r="I31" s="138">
        <f>I13+I22</f>
        <v>1415</v>
      </c>
      <c r="J31" s="139">
        <f t="shared" si="1"/>
        <v>29.00779007790078</v>
      </c>
      <c r="K31" s="138">
        <f>K13+K22</f>
        <v>336</v>
      </c>
      <c r="L31" s="139">
        <f t="shared" si="3"/>
        <v>6.888068880688807</v>
      </c>
      <c r="M31" s="138">
        <f>M13+M22</f>
        <v>2929</v>
      </c>
      <c r="N31" s="139">
        <f t="shared" si="2"/>
        <v>60.04510045100451</v>
      </c>
      <c r="O31" s="26"/>
    </row>
    <row r="32" spans="1:15" ht="15.75" customHeight="1">
      <c r="A32" s="147">
        <v>8</v>
      </c>
      <c r="B32" s="148" t="s">
        <v>22</v>
      </c>
      <c r="C32" s="149">
        <f t="shared" si="6"/>
        <v>13287</v>
      </c>
      <c r="D32" s="149">
        <f t="shared" si="6"/>
        <v>2714</v>
      </c>
      <c r="E32" s="149">
        <f t="shared" si="6"/>
        <v>4424</v>
      </c>
      <c r="F32" s="150">
        <f t="shared" si="4"/>
        <v>33.295702566418306</v>
      </c>
      <c r="G32" s="149">
        <f>G14+G23</f>
        <v>1919</v>
      </c>
      <c r="H32" s="150">
        <f t="shared" si="0"/>
        <v>43.37703435804702</v>
      </c>
      <c r="I32" s="149">
        <f>I14+I23</f>
        <v>667</v>
      </c>
      <c r="J32" s="150">
        <f t="shared" si="1"/>
        <v>15.076853526220615</v>
      </c>
      <c r="K32" s="149">
        <f>K14+K23</f>
        <v>219</v>
      </c>
      <c r="L32" s="150">
        <f t="shared" si="3"/>
        <v>4.950271247739602</v>
      </c>
      <c r="M32" s="149">
        <f>M14+M23</f>
        <v>1619</v>
      </c>
      <c r="N32" s="150">
        <f t="shared" si="2"/>
        <v>36.59584086799277</v>
      </c>
      <c r="O32" s="26"/>
    </row>
  </sheetData>
  <sheetProtection/>
  <mergeCells count="12">
    <mergeCell ref="F3:F5"/>
    <mergeCell ref="G3:N3"/>
    <mergeCell ref="G4:H4"/>
    <mergeCell ref="I4:J4"/>
    <mergeCell ref="K4:L4"/>
    <mergeCell ref="M4:N4"/>
    <mergeCell ref="C2:N2"/>
    <mergeCell ref="A3:A5"/>
    <mergeCell ref="B3:B5"/>
    <mergeCell ref="C3:C5"/>
    <mergeCell ref="D3:D5"/>
    <mergeCell ref="E3:E5"/>
  </mergeCells>
  <printOptions/>
  <pageMargins left="0.15748031496062992" right="0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6"/>
  <sheetViews>
    <sheetView zoomScalePageLayoutView="0" workbookViewId="0" topLeftCell="A1">
      <selection activeCell="A2" sqref="A2:Y2"/>
    </sheetView>
  </sheetViews>
  <sheetFormatPr defaultColWidth="9.00390625" defaultRowHeight="15.75"/>
  <cols>
    <col min="1" max="1" width="3.375" style="0" customWidth="1"/>
    <col min="2" max="2" width="14.50390625" style="0" customWidth="1"/>
    <col min="3" max="3" width="5.375" style="0" customWidth="1"/>
    <col min="4" max="25" width="5.00390625" style="0" customWidth="1"/>
  </cols>
  <sheetData>
    <row r="1" spans="1:25" ht="15.75">
      <c r="A1" s="286" t="s">
        <v>126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</row>
    <row r="2" spans="1:25" ht="15.75">
      <c r="A2" s="287" t="s">
        <v>141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</row>
    <row r="3" spans="1:25" ht="15.75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</row>
    <row r="4" spans="1:25" ht="15.75">
      <c r="A4" s="288" t="s">
        <v>86</v>
      </c>
      <c r="B4" s="288" t="s">
        <v>115</v>
      </c>
      <c r="C4" s="288" t="s">
        <v>50</v>
      </c>
      <c r="D4" s="288" t="s">
        <v>88</v>
      </c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</row>
    <row r="5" spans="1:25" ht="51.75" customHeight="1">
      <c r="A5" s="288"/>
      <c r="B5" s="288"/>
      <c r="C5" s="288"/>
      <c r="D5" s="288" t="s">
        <v>89</v>
      </c>
      <c r="E5" s="288"/>
      <c r="F5" s="288" t="s">
        <v>90</v>
      </c>
      <c r="G5" s="288"/>
      <c r="H5" s="288" t="s">
        <v>91</v>
      </c>
      <c r="I5" s="288"/>
      <c r="J5" s="288" t="s">
        <v>92</v>
      </c>
      <c r="K5" s="288"/>
      <c r="L5" s="288" t="s">
        <v>93</v>
      </c>
      <c r="M5" s="288"/>
      <c r="N5" s="288" t="s">
        <v>94</v>
      </c>
      <c r="O5" s="288"/>
      <c r="P5" s="288" t="s">
        <v>95</v>
      </c>
      <c r="Q5" s="288"/>
      <c r="R5" s="288" t="s">
        <v>96</v>
      </c>
      <c r="S5" s="288"/>
      <c r="T5" s="288" t="s">
        <v>97</v>
      </c>
      <c r="U5" s="288"/>
      <c r="V5" s="288" t="s">
        <v>98</v>
      </c>
      <c r="W5" s="288"/>
      <c r="X5" s="288" t="s">
        <v>99</v>
      </c>
      <c r="Y5" s="288"/>
    </row>
    <row r="6" spans="1:25" ht="15.75">
      <c r="A6" s="288"/>
      <c r="B6" s="288"/>
      <c r="C6" s="288"/>
      <c r="D6" s="289" t="s">
        <v>73</v>
      </c>
      <c r="E6" s="289" t="s">
        <v>15</v>
      </c>
      <c r="F6" s="289" t="s">
        <v>5</v>
      </c>
      <c r="G6" s="289" t="s">
        <v>15</v>
      </c>
      <c r="H6" s="289" t="s">
        <v>73</v>
      </c>
      <c r="I6" s="289" t="s">
        <v>15</v>
      </c>
      <c r="J6" s="289" t="s">
        <v>73</v>
      </c>
      <c r="K6" s="289" t="s">
        <v>15</v>
      </c>
      <c r="L6" s="289" t="s">
        <v>73</v>
      </c>
      <c r="M6" s="289" t="s">
        <v>15</v>
      </c>
      <c r="N6" s="289" t="s">
        <v>73</v>
      </c>
      <c r="O6" s="289" t="s">
        <v>15</v>
      </c>
      <c r="P6" s="289" t="s">
        <v>73</v>
      </c>
      <c r="Q6" s="289" t="s">
        <v>15</v>
      </c>
      <c r="R6" s="289" t="s">
        <v>73</v>
      </c>
      <c r="S6" s="289" t="s">
        <v>15</v>
      </c>
      <c r="T6" s="289" t="s">
        <v>73</v>
      </c>
      <c r="U6" s="289" t="s">
        <v>15</v>
      </c>
      <c r="V6" s="289" t="s">
        <v>73</v>
      </c>
      <c r="W6" s="289" t="s">
        <v>15</v>
      </c>
      <c r="X6" s="289" t="s">
        <v>73</v>
      </c>
      <c r="Y6" s="289" t="s">
        <v>15</v>
      </c>
    </row>
    <row r="7" spans="1:25" ht="15.75">
      <c r="A7" s="288"/>
      <c r="B7" s="288"/>
      <c r="C7" s="288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175" customFormat="1" ht="20.25" customHeight="1">
      <c r="A8" s="178">
        <v>1</v>
      </c>
      <c r="B8" s="179" t="s">
        <v>116</v>
      </c>
      <c r="C8" s="180">
        <v>3063</v>
      </c>
      <c r="D8" s="181">
        <v>271</v>
      </c>
      <c r="E8" s="181">
        <v>8.85</v>
      </c>
      <c r="F8" s="181">
        <v>120</v>
      </c>
      <c r="G8" s="181">
        <v>3.92</v>
      </c>
      <c r="H8" s="181">
        <v>86</v>
      </c>
      <c r="I8" s="181">
        <v>2.81</v>
      </c>
      <c r="J8" s="181">
        <v>497</v>
      </c>
      <c r="K8" s="181">
        <v>16.23</v>
      </c>
      <c r="L8" s="181">
        <v>455</v>
      </c>
      <c r="M8" s="181">
        <v>14.85</v>
      </c>
      <c r="N8" s="181">
        <v>43</v>
      </c>
      <c r="O8" s="181">
        <v>1.4</v>
      </c>
      <c r="P8" s="181">
        <v>299</v>
      </c>
      <c r="Q8" s="181">
        <v>9.76</v>
      </c>
      <c r="R8" s="181">
        <v>331</v>
      </c>
      <c r="S8" s="181">
        <v>10.81</v>
      </c>
      <c r="T8" s="181">
        <v>4</v>
      </c>
      <c r="U8" s="181">
        <v>0.13</v>
      </c>
      <c r="V8" s="181">
        <v>17</v>
      </c>
      <c r="W8" s="181">
        <v>0.55</v>
      </c>
      <c r="X8" s="180">
        <v>940</v>
      </c>
      <c r="Y8" s="181">
        <v>30.69</v>
      </c>
    </row>
    <row r="9" spans="1:25" s="175" customFormat="1" ht="20.25" customHeight="1">
      <c r="A9" s="182">
        <v>2</v>
      </c>
      <c r="B9" s="183" t="s">
        <v>117</v>
      </c>
      <c r="C9" s="184">
        <v>2468</v>
      </c>
      <c r="D9" s="185">
        <v>25</v>
      </c>
      <c r="E9" s="185">
        <v>1.01</v>
      </c>
      <c r="F9" s="185">
        <v>17</v>
      </c>
      <c r="G9" s="185">
        <v>0.69</v>
      </c>
      <c r="H9" s="185">
        <v>19</v>
      </c>
      <c r="I9" s="185">
        <v>0.77</v>
      </c>
      <c r="J9" s="185">
        <v>20</v>
      </c>
      <c r="K9" s="185">
        <v>0.81</v>
      </c>
      <c r="L9" s="185">
        <v>11</v>
      </c>
      <c r="M9" s="185">
        <v>0.45</v>
      </c>
      <c r="N9" s="185">
        <v>14</v>
      </c>
      <c r="O9" s="185">
        <v>0.57</v>
      </c>
      <c r="P9" s="185">
        <v>7</v>
      </c>
      <c r="Q9" s="185">
        <v>0.28</v>
      </c>
      <c r="R9" s="185">
        <v>31</v>
      </c>
      <c r="S9" s="185">
        <v>1.26</v>
      </c>
      <c r="T9" s="185">
        <v>0</v>
      </c>
      <c r="U9" s="186">
        <v>0</v>
      </c>
      <c r="V9" s="185">
        <v>4</v>
      </c>
      <c r="W9" s="185">
        <v>0.16</v>
      </c>
      <c r="X9" s="185">
        <v>8</v>
      </c>
      <c r="Y9" s="185">
        <v>0.32</v>
      </c>
    </row>
    <row r="10" spans="1:25" ht="20.25" customHeight="1">
      <c r="A10" s="182">
        <v>3</v>
      </c>
      <c r="B10" s="183" t="s">
        <v>118</v>
      </c>
      <c r="C10" s="187">
        <v>249</v>
      </c>
      <c r="D10" s="187">
        <v>22</v>
      </c>
      <c r="E10" s="188">
        <v>8.84</v>
      </c>
      <c r="F10" s="187">
        <v>9</v>
      </c>
      <c r="G10" s="188">
        <v>3.61</v>
      </c>
      <c r="H10" s="187">
        <v>16</v>
      </c>
      <c r="I10" s="188">
        <v>6.43</v>
      </c>
      <c r="J10" s="187">
        <v>48</v>
      </c>
      <c r="K10" s="188">
        <v>19.28</v>
      </c>
      <c r="L10" s="187">
        <v>21</v>
      </c>
      <c r="M10" s="188">
        <v>8.43</v>
      </c>
      <c r="N10" s="187">
        <v>14</v>
      </c>
      <c r="O10" s="188">
        <v>5.62</v>
      </c>
      <c r="P10" s="187">
        <v>31</v>
      </c>
      <c r="Q10" s="188">
        <v>12.45</v>
      </c>
      <c r="R10" s="187">
        <v>106</v>
      </c>
      <c r="S10" s="188">
        <v>42.57</v>
      </c>
      <c r="T10" s="189">
        <v>1</v>
      </c>
      <c r="U10" s="190">
        <v>0.4</v>
      </c>
      <c r="V10" s="189">
        <v>0</v>
      </c>
      <c r="W10" s="190">
        <v>0</v>
      </c>
      <c r="X10" s="189">
        <v>57</v>
      </c>
      <c r="Y10" s="190">
        <v>22.89</v>
      </c>
    </row>
    <row r="11" spans="1:25" ht="20.25" customHeight="1">
      <c r="A11" s="182">
        <v>4</v>
      </c>
      <c r="B11" s="183" t="s">
        <v>26</v>
      </c>
      <c r="C11" s="187">
        <v>3650</v>
      </c>
      <c r="D11" s="187">
        <v>929</v>
      </c>
      <c r="E11" s="188">
        <v>25.45</v>
      </c>
      <c r="F11" s="187">
        <v>522</v>
      </c>
      <c r="G11" s="188">
        <v>14.3</v>
      </c>
      <c r="H11" s="187">
        <v>641</v>
      </c>
      <c r="I11" s="188">
        <v>17.56</v>
      </c>
      <c r="J11" s="187">
        <v>719</v>
      </c>
      <c r="K11" s="188">
        <v>19.7</v>
      </c>
      <c r="L11" s="187">
        <v>721</v>
      </c>
      <c r="M11" s="188">
        <v>19.75</v>
      </c>
      <c r="N11" s="187">
        <v>705</v>
      </c>
      <c r="O11" s="188">
        <v>19.32</v>
      </c>
      <c r="P11" s="187">
        <v>744</v>
      </c>
      <c r="Q11" s="188">
        <v>20.38</v>
      </c>
      <c r="R11" s="187">
        <v>570</v>
      </c>
      <c r="S11" s="188">
        <v>15.62</v>
      </c>
      <c r="T11" s="189">
        <v>6</v>
      </c>
      <c r="U11" s="190">
        <v>0.16</v>
      </c>
      <c r="V11" s="189">
        <v>466</v>
      </c>
      <c r="W11" s="190">
        <v>12.77</v>
      </c>
      <c r="X11" s="189">
        <v>437</v>
      </c>
      <c r="Y11" s="190">
        <v>11.97</v>
      </c>
    </row>
    <row r="12" spans="1:25" ht="20.25" customHeight="1">
      <c r="A12" s="182">
        <v>5</v>
      </c>
      <c r="B12" s="191" t="s">
        <v>119</v>
      </c>
      <c r="C12" s="187">
        <v>2839</v>
      </c>
      <c r="D12" s="187">
        <v>353</v>
      </c>
      <c r="E12" s="188">
        <v>12.43</v>
      </c>
      <c r="F12" s="187">
        <v>122</v>
      </c>
      <c r="G12" s="188">
        <v>4.3</v>
      </c>
      <c r="H12" s="187">
        <v>226</v>
      </c>
      <c r="I12" s="188">
        <v>7.96</v>
      </c>
      <c r="J12" s="187">
        <v>586</v>
      </c>
      <c r="K12" s="188">
        <v>20.64</v>
      </c>
      <c r="L12" s="187">
        <v>54</v>
      </c>
      <c r="M12" s="188">
        <v>1.9</v>
      </c>
      <c r="N12" s="187">
        <v>88</v>
      </c>
      <c r="O12" s="188">
        <v>3.1</v>
      </c>
      <c r="P12" s="187">
        <v>124</v>
      </c>
      <c r="Q12" s="188">
        <v>4.37</v>
      </c>
      <c r="R12" s="187">
        <v>865</v>
      </c>
      <c r="S12" s="188">
        <v>30.47</v>
      </c>
      <c r="T12" s="189">
        <v>1</v>
      </c>
      <c r="U12" s="190">
        <v>0.04</v>
      </c>
      <c r="V12" s="189">
        <v>2</v>
      </c>
      <c r="W12" s="190">
        <v>0.07</v>
      </c>
      <c r="X12" s="189">
        <v>418</v>
      </c>
      <c r="Y12" s="190">
        <v>14.72</v>
      </c>
    </row>
    <row r="13" spans="1:25" ht="20.25" customHeight="1">
      <c r="A13" s="182">
        <v>6</v>
      </c>
      <c r="B13" s="183" t="s">
        <v>120</v>
      </c>
      <c r="C13" s="187">
        <v>1648</v>
      </c>
      <c r="D13" s="187">
        <v>158</v>
      </c>
      <c r="E13" s="188">
        <v>85.82</v>
      </c>
      <c r="F13" s="187">
        <v>96</v>
      </c>
      <c r="G13" s="188">
        <v>51.13</v>
      </c>
      <c r="H13" s="187">
        <v>113</v>
      </c>
      <c r="I13" s="188">
        <v>6.86</v>
      </c>
      <c r="J13" s="187">
        <v>208</v>
      </c>
      <c r="K13" s="188">
        <v>12.62</v>
      </c>
      <c r="L13" s="187">
        <v>82</v>
      </c>
      <c r="M13" s="188">
        <v>4.98</v>
      </c>
      <c r="N13" s="187">
        <v>76</v>
      </c>
      <c r="O13" s="188">
        <v>4.61</v>
      </c>
      <c r="P13" s="187">
        <v>84</v>
      </c>
      <c r="Q13" s="188">
        <v>5.1</v>
      </c>
      <c r="R13" s="187">
        <v>574</v>
      </c>
      <c r="S13" s="188">
        <v>34.83</v>
      </c>
      <c r="T13" s="189">
        <v>2</v>
      </c>
      <c r="U13" s="190">
        <v>0.12</v>
      </c>
      <c r="V13" s="189">
        <v>16</v>
      </c>
      <c r="W13" s="190">
        <v>0.97</v>
      </c>
      <c r="X13" s="189">
        <v>239</v>
      </c>
      <c r="Y13" s="190">
        <v>14.5</v>
      </c>
    </row>
    <row r="14" spans="1:25" ht="20.25" customHeight="1">
      <c r="A14" s="182">
        <v>7</v>
      </c>
      <c r="B14" s="192" t="s">
        <v>121</v>
      </c>
      <c r="C14" s="187">
        <v>4878</v>
      </c>
      <c r="D14" s="187">
        <v>1046</v>
      </c>
      <c r="E14" s="188">
        <v>21.44</v>
      </c>
      <c r="F14" s="187">
        <v>868</v>
      </c>
      <c r="G14" s="188">
        <v>17.79</v>
      </c>
      <c r="H14" s="187">
        <v>479</v>
      </c>
      <c r="I14" s="188">
        <v>9.82</v>
      </c>
      <c r="J14" s="187">
        <v>988</v>
      </c>
      <c r="K14" s="188">
        <v>20.25</v>
      </c>
      <c r="L14" s="187">
        <v>471</v>
      </c>
      <c r="M14" s="188">
        <v>9.66</v>
      </c>
      <c r="N14" s="187">
        <v>409</v>
      </c>
      <c r="O14" s="188">
        <v>8.38</v>
      </c>
      <c r="P14" s="187">
        <v>436</v>
      </c>
      <c r="Q14" s="188">
        <v>8.94</v>
      </c>
      <c r="R14" s="187">
        <v>746</v>
      </c>
      <c r="S14" s="188">
        <v>15.29</v>
      </c>
      <c r="T14" s="189">
        <v>0</v>
      </c>
      <c r="U14" s="190">
        <v>0</v>
      </c>
      <c r="V14" s="189">
        <v>76</v>
      </c>
      <c r="W14" s="190">
        <v>1.56</v>
      </c>
      <c r="X14" s="189">
        <v>397</v>
      </c>
      <c r="Y14" s="190">
        <v>8.14</v>
      </c>
    </row>
    <row r="15" spans="1:25" ht="20.25" customHeight="1">
      <c r="A15" s="193">
        <v>8</v>
      </c>
      <c r="B15" s="194" t="s">
        <v>122</v>
      </c>
      <c r="C15" s="195">
        <v>4424</v>
      </c>
      <c r="D15" s="195">
        <v>1092</v>
      </c>
      <c r="E15" s="196">
        <v>24.68</v>
      </c>
      <c r="F15" s="195">
        <v>1086</v>
      </c>
      <c r="G15" s="196">
        <v>24.55</v>
      </c>
      <c r="H15" s="195">
        <v>562</v>
      </c>
      <c r="I15" s="196">
        <v>12.7</v>
      </c>
      <c r="J15" s="195">
        <v>660</v>
      </c>
      <c r="K15" s="196">
        <v>14.92</v>
      </c>
      <c r="L15" s="195">
        <v>124</v>
      </c>
      <c r="M15" s="196">
        <v>2.8</v>
      </c>
      <c r="N15" s="195">
        <v>994</v>
      </c>
      <c r="O15" s="196">
        <v>22.47</v>
      </c>
      <c r="P15" s="195">
        <v>567</v>
      </c>
      <c r="Q15" s="196">
        <v>12.82</v>
      </c>
      <c r="R15" s="195">
        <v>510</v>
      </c>
      <c r="S15" s="196">
        <v>11.53</v>
      </c>
      <c r="T15" s="197">
        <v>4</v>
      </c>
      <c r="U15" s="198">
        <v>0.09</v>
      </c>
      <c r="V15" s="197">
        <v>165</v>
      </c>
      <c r="W15" s="198">
        <v>3.73</v>
      </c>
      <c r="X15" s="197">
        <v>382</v>
      </c>
      <c r="Y15" s="198">
        <v>8.63</v>
      </c>
    </row>
    <row r="16" spans="1:25" ht="20.25" customHeight="1">
      <c r="A16" s="284" t="s">
        <v>100</v>
      </c>
      <c r="B16" s="285"/>
      <c r="C16" s="67">
        <f>SUM(C8:C15)</f>
        <v>23219</v>
      </c>
      <c r="D16" s="67">
        <f>SUM(D8:D15)</f>
        <v>3896</v>
      </c>
      <c r="E16" s="68">
        <v>16.77</v>
      </c>
      <c r="F16" s="67">
        <f>SUM(F8:F15)</f>
        <v>2840</v>
      </c>
      <c r="G16" s="68">
        <v>12.23</v>
      </c>
      <c r="H16" s="67">
        <f>SUM(H8:H15)</f>
        <v>2142</v>
      </c>
      <c r="I16" s="68">
        <v>9.23</v>
      </c>
      <c r="J16" s="67">
        <f>SUM(J8:J15)</f>
        <v>3726</v>
      </c>
      <c r="K16" s="68">
        <v>16.05</v>
      </c>
      <c r="L16" s="67">
        <f>SUM(L8:L15)</f>
        <v>1939</v>
      </c>
      <c r="M16" s="68">
        <v>8.35</v>
      </c>
      <c r="N16" s="67">
        <f>SUM(N8:N15)</f>
        <v>2343</v>
      </c>
      <c r="O16" s="68">
        <v>10.09</v>
      </c>
      <c r="P16" s="67">
        <f>SUM(P8:P15)</f>
        <v>2292</v>
      </c>
      <c r="Q16" s="68">
        <v>9.87</v>
      </c>
      <c r="R16" s="67">
        <f>SUM(R8:R15)</f>
        <v>3733</v>
      </c>
      <c r="S16" s="68">
        <v>16.08</v>
      </c>
      <c r="T16" s="67">
        <f>SUM(T8:T15)</f>
        <v>18</v>
      </c>
      <c r="U16" s="68">
        <v>0.07</v>
      </c>
      <c r="V16" s="67">
        <f>SUM(V8:V15)</f>
        <v>746</v>
      </c>
      <c r="W16" s="68">
        <v>3.21</v>
      </c>
      <c r="X16" s="67">
        <f>SUM(X8:X15)</f>
        <v>2878</v>
      </c>
      <c r="Y16" s="68">
        <v>12.39</v>
      </c>
    </row>
  </sheetData>
  <sheetProtection/>
  <mergeCells count="40">
    <mergeCell ref="U6:U7"/>
    <mergeCell ref="V6:V7"/>
    <mergeCell ref="V5:W5"/>
    <mergeCell ref="X5:Y5"/>
    <mergeCell ref="R5:S5"/>
    <mergeCell ref="T5:U5"/>
    <mergeCell ref="R6:R7"/>
    <mergeCell ref="W6:W7"/>
    <mergeCell ref="X6:X7"/>
    <mergeCell ref="Y6:Y7"/>
    <mergeCell ref="S6:S7"/>
    <mergeCell ref="T6:T7"/>
    <mergeCell ref="D6:D7"/>
    <mergeCell ref="E6:E7"/>
    <mergeCell ref="F6:F7"/>
    <mergeCell ref="G6:G7"/>
    <mergeCell ref="P6:P7"/>
    <mergeCell ref="Q6:Q7"/>
    <mergeCell ref="L6:L7"/>
    <mergeCell ref="M6:M7"/>
    <mergeCell ref="N6:N7"/>
    <mergeCell ref="O6:O7"/>
    <mergeCell ref="J5:K5"/>
    <mergeCell ref="L5:M5"/>
    <mergeCell ref="N5:O5"/>
    <mergeCell ref="P5:Q5"/>
    <mergeCell ref="H6:H7"/>
    <mergeCell ref="I6:I7"/>
    <mergeCell ref="J6:J7"/>
    <mergeCell ref="K6:K7"/>
    <mergeCell ref="A16:B16"/>
    <mergeCell ref="A1:Y1"/>
    <mergeCell ref="A2:Y2"/>
    <mergeCell ref="A4:A7"/>
    <mergeCell ref="B4:B7"/>
    <mergeCell ref="C4:C7"/>
    <mergeCell ref="D4:Y4"/>
    <mergeCell ref="D5:E5"/>
    <mergeCell ref="F5:G5"/>
    <mergeCell ref="H5:I5"/>
  </mergeCells>
  <printOptions/>
  <pageMargins left="0.35433070866141736" right="0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7"/>
  <sheetViews>
    <sheetView zoomScalePageLayoutView="0" workbookViewId="0" topLeftCell="A1">
      <selection activeCell="L6" sqref="L6:M6"/>
    </sheetView>
  </sheetViews>
  <sheetFormatPr defaultColWidth="9.00390625" defaultRowHeight="15.75"/>
  <cols>
    <col min="1" max="1" width="3.375" style="0" customWidth="1"/>
    <col min="2" max="2" width="15.00390625" style="0" customWidth="1"/>
    <col min="3" max="3" width="5.50390625" style="0" customWidth="1"/>
    <col min="4" max="25" width="4.875" style="0" customWidth="1"/>
  </cols>
  <sheetData>
    <row r="1" spans="1:25" ht="15.75">
      <c r="A1" s="286" t="s">
        <v>137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</row>
    <row r="2" spans="1:25" ht="15.75">
      <c r="A2" s="287" t="s">
        <v>142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</row>
    <row r="3" spans="1:25" ht="15.75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</row>
    <row r="4" spans="1:25" ht="15.75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</row>
    <row r="5" spans="1:25" ht="15.75">
      <c r="A5" s="288" t="s">
        <v>86</v>
      </c>
      <c r="B5" s="288" t="s">
        <v>127</v>
      </c>
      <c r="C5" s="288" t="s">
        <v>87</v>
      </c>
      <c r="D5" s="288" t="s">
        <v>88</v>
      </c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</row>
    <row r="6" spans="1:25" ht="56.25" customHeight="1">
      <c r="A6" s="288"/>
      <c r="B6" s="288"/>
      <c r="C6" s="288"/>
      <c r="D6" s="288" t="s">
        <v>89</v>
      </c>
      <c r="E6" s="288"/>
      <c r="F6" s="288" t="s">
        <v>90</v>
      </c>
      <c r="G6" s="288"/>
      <c r="H6" s="288" t="s">
        <v>91</v>
      </c>
      <c r="I6" s="288"/>
      <c r="J6" s="288" t="s">
        <v>92</v>
      </c>
      <c r="K6" s="288"/>
      <c r="L6" s="288" t="s">
        <v>93</v>
      </c>
      <c r="M6" s="288"/>
      <c r="N6" s="288" t="s">
        <v>94</v>
      </c>
      <c r="O6" s="288"/>
      <c r="P6" s="288" t="s">
        <v>95</v>
      </c>
      <c r="Q6" s="288"/>
      <c r="R6" s="288" t="s">
        <v>96</v>
      </c>
      <c r="S6" s="288"/>
      <c r="T6" s="288" t="s">
        <v>97</v>
      </c>
      <c r="U6" s="288"/>
      <c r="V6" s="288" t="s">
        <v>98</v>
      </c>
      <c r="W6" s="288"/>
      <c r="X6" s="288" t="s">
        <v>99</v>
      </c>
      <c r="Y6" s="288"/>
    </row>
    <row r="7" spans="1:25" ht="15.75">
      <c r="A7" s="288"/>
      <c r="B7" s="288"/>
      <c r="C7" s="288"/>
      <c r="D7" s="289" t="s">
        <v>73</v>
      </c>
      <c r="E7" s="289" t="s">
        <v>15</v>
      </c>
      <c r="F7" s="289" t="s">
        <v>5</v>
      </c>
      <c r="G7" s="289" t="s">
        <v>15</v>
      </c>
      <c r="H7" s="289" t="s">
        <v>73</v>
      </c>
      <c r="I7" s="289" t="s">
        <v>15</v>
      </c>
      <c r="J7" s="289" t="s">
        <v>73</v>
      </c>
      <c r="K7" s="289" t="s">
        <v>15</v>
      </c>
      <c r="L7" s="289" t="s">
        <v>73</v>
      </c>
      <c r="M7" s="289" t="s">
        <v>15</v>
      </c>
      <c r="N7" s="289" t="s">
        <v>73</v>
      </c>
      <c r="O7" s="289" t="s">
        <v>15</v>
      </c>
      <c r="P7" s="289" t="s">
        <v>73</v>
      </c>
      <c r="Q7" s="289" t="s">
        <v>15</v>
      </c>
      <c r="R7" s="289" t="s">
        <v>73</v>
      </c>
      <c r="S7" s="289" t="s">
        <v>15</v>
      </c>
      <c r="T7" s="289" t="s">
        <v>73</v>
      </c>
      <c r="U7" s="289" t="s">
        <v>15</v>
      </c>
      <c r="V7" s="289" t="s">
        <v>73</v>
      </c>
      <c r="W7" s="289" t="s">
        <v>15</v>
      </c>
      <c r="X7" s="289" t="s">
        <v>73</v>
      </c>
      <c r="Y7" s="289" t="s">
        <v>15</v>
      </c>
    </row>
    <row r="8" spans="1:25" ht="15.75">
      <c r="A8" s="288"/>
      <c r="B8" s="288"/>
      <c r="C8" s="288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</row>
    <row r="9" spans="1:25" ht="19.5" customHeight="1">
      <c r="A9" s="178">
        <v>1</v>
      </c>
      <c r="B9" s="179" t="s">
        <v>116</v>
      </c>
      <c r="C9" s="199">
        <v>2166</v>
      </c>
      <c r="D9" s="200">
        <v>393</v>
      </c>
      <c r="E9" s="200">
        <v>18.14</v>
      </c>
      <c r="F9" s="200">
        <v>130</v>
      </c>
      <c r="G9" s="200">
        <v>6</v>
      </c>
      <c r="H9" s="200">
        <v>131</v>
      </c>
      <c r="I9" s="200">
        <v>6.05</v>
      </c>
      <c r="J9" s="200">
        <v>251</v>
      </c>
      <c r="K9" s="200">
        <v>11.59</v>
      </c>
      <c r="L9" s="200">
        <v>161</v>
      </c>
      <c r="M9" s="200">
        <v>7.43</v>
      </c>
      <c r="N9" s="200">
        <v>61</v>
      </c>
      <c r="O9" s="200">
        <v>2.82</v>
      </c>
      <c r="P9" s="200">
        <v>402</v>
      </c>
      <c r="Q9" s="200">
        <v>18.56</v>
      </c>
      <c r="R9" s="200">
        <v>297</v>
      </c>
      <c r="S9" s="200">
        <v>13.71</v>
      </c>
      <c r="T9" s="200">
        <v>1</v>
      </c>
      <c r="U9" s="200">
        <v>0.05</v>
      </c>
      <c r="V9" s="200">
        <v>24</v>
      </c>
      <c r="W9" s="200">
        <v>1.11</v>
      </c>
      <c r="X9" s="201">
        <v>315</v>
      </c>
      <c r="Y9" s="200">
        <v>14.54</v>
      </c>
    </row>
    <row r="10" spans="1:25" ht="19.5" customHeight="1">
      <c r="A10" s="182">
        <v>2</v>
      </c>
      <c r="B10" s="183" t="s">
        <v>117</v>
      </c>
      <c r="C10" s="187">
        <v>2406</v>
      </c>
      <c r="D10" s="187">
        <v>429</v>
      </c>
      <c r="E10" s="188">
        <v>17.8</v>
      </c>
      <c r="F10" s="187">
        <v>322</v>
      </c>
      <c r="G10" s="188">
        <v>13.38</v>
      </c>
      <c r="H10" s="187">
        <v>94</v>
      </c>
      <c r="I10" s="188">
        <v>3.91</v>
      </c>
      <c r="J10" s="187">
        <v>158</v>
      </c>
      <c r="K10" s="188">
        <v>6.57</v>
      </c>
      <c r="L10" s="187">
        <v>44</v>
      </c>
      <c r="M10" s="188">
        <v>1.83</v>
      </c>
      <c r="N10" s="187">
        <v>154</v>
      </c>
      <c r="O10" s="188">
        <v>6.4</v>
      </c>
      <c r="P10" s="187">
        <v>188</v>
      </c>
      <c r="Q10" s="188">
        <v>7.81</v>
      </c>
      <c r="R10" s="187">
        <v>490</v>
      </c>
      <c r="S10" s="188">
        <v>20.36</v>
      </c>
      <c r="T10" s="189">
        <v>1</v>
      </c>
      <c r="U10" s="190">
        <v>0.04</v>
      </c>
      <c r="V10" s="189">
        <v>35</v>
      </c>
      <c r="W10" s="190">
        <v>1.45</v>
      </c>
      <c r="X10" s="189">
        <v>491</v>
      </c>
      <c r="Y10" s="190">
        <v>20.4</v>
      </c>
    </row>
    <row r="11" spans="1:25" ht="19.5" customHeight="1">
      <c r="A11" s="182">
        <v>3</v>
      </c>
      <c r="B11" s="183" t="s">
        <v>118</v>
      </c>
      <c r="C11" s="187">
        <v>287</v>
      </c>
      <c r="D11" s="187">
        <v>56</v>
      </c>
      <c r="E11" s="188">
        <v>19.51</v>
      </c>
      <c r="F11" s="187">
        <v>10</v>
      </c>
      <c r="G11" s="188">
        <v>3.48</v>
      </c>
      <c r="H11" s="187">
        <v>22</v>
      </c>
      <c r="I11" s="188">
        <v>7.67</v>
      </c>
      <c r="J11" s="187">
        <v>33</v>
      </c>
      <c r="K11" s="188">
        <v>11.5</v>
      </c>
      <c r="L11" s="187">
        <v>15</v>
      </c>
      <c r="M11" s="188">
        <v>5.23</v>
      </c>
      <c r="N11" s="187">
        <v>19</v>
      </c>
      <c r="O11" s="188">
        <v>6.62</v>
      </c>
      <c r="P11" s="187">
        <v>48</v>
      </c>
      <c r="Q11" s="188">
        <v>16.72</v>
      </c>
      <c r="R11" s="187">
        <v>100</v>
      </c>
      <c r="S11" s="188">
        <v>34.84</v>
      </c>
      <c r="T11" s="189">
        <v>0</v>
      </c>
      <c r="U11" s="190">
        <v>0</v>
      </c>
      <c r="V11" s="189">
        <v>0</v>
      </c>
      <c r="W11" s="190">
        <v>0</v>
      </c>
      <c r="X11" s="189">
        <v>61</v>
      </c>
      <c r="Y11" s="190">
        <v>21.25</v>
      </c>
    </row>
    <row r="12" spans="1:25" ht="19.5" customHeight="1">
      <c r="A12" s="182">
        <v>4</v>
      </c>
      <c r="B12" s="183" t="s">
        <v>26</v>
      </c>
      <c r="C12" s="187">
        <v>3752</v>
      </c>
      <c r="D12" s="187">
        <v>867</v>
      </c>
      <c r="E12" s="188">
        <v>23.11</v>
      </c>
      <c r="F12" s="187">
        <v>509</v>
      </c>
      <c r="G12" s="188">
        <v>13.57</v>
      </c>
      <c r="H12" s="187">
        <v>340</v>
      </c>
      <c r="I12" s="188">
        <v>9.06</v>
      </c>
      <c r="J12" s="187">
        <v>526</v>
      </c>
      <c r="K12" s="188">
        <v>14.02</v>
      </c>
      <c r="L12" s="187">
        <v>325</v>
      </c>
      <c r="M12" s="188">
        <v>8.66</v>
      </c>
      <c r="N12" s="187">
        <v>136</v>
      </c>
      <c r="O12" s="188">
        <v>3.62</v>
      </c>
      <c r="P12" s="187">
        <v>760</v>
      </c>
      <c r="Q12" s="188">
        <v>20.26</v>
      </c>
      <c r="R12" s="187">
        <v>433</v>
      </c>
      <c r="S12" s="188">
        <v>11.54</v>
      </c>
      <c r="T12" s="189">
        <v>0</v>
      </c>
      <c r="U12" s="190">
        <v>0</v>
      </c>
      <c r="V12" s="189">
        <v>20</v>
      </c>
      <c r="W12" s="190">
        <v>0.53</v>
      </c>
      <c r="X12" s="189">
        <v>479</v>
      </c>
      <c r="Y12" s="190">
        <v>12.77</v>
      </c>
    </row>
    <row r="13" spans="1:25" ht="19.5" customHeight="1">
      <c r="A13" s="182">
        <v>5</v>
      </c>
      <c r="B13" s="191" t="s">
        <v>119</v>
      </c>
      <c r="C13" s="187">
        <v>4670</v>
      </c>
      <c r="D13" s="187">
        <v>1161</v>
      </c>
      <c r="E13" s="188">
        <v>24.86</v>
      </c>
      <c r="F13" s="187">
        <v>384</v>
      </c>
      <c r="G13" s="188">
        <v>8.22</v>
      </c>
      <c r="H13" s="187">
        <v>569</v>
      </c>
      <c r="I13" s="188">
        <v>12.18</v>
      </c>
      <c r="J13" s="187">
        <v>519</v>
      </c>
      <c r="K13" s="188">
        <v>11.11</v>
      </c>
      <c r="L13" s="187">
        <v>299</v>
      </c>
      <c r="M13" s="188">
        <v>6.4</v>
      </c>
      <c r="N13" s="187">
        <v>171</v>
      </c>
      <c r="O13" s="188">
        <v>3.66</v>
      </c>
      <c r="P13" s="187">
        <v>326</v>
      </c>
      <c r="Q13" s="188">
        <v>6.98</v>
      </c>
      <c r="R13" s="187">
        <v>743</v>
      </c>
      <c r="S13" s="188">
        <v>15.91</v>
      </c>
      <c r="T13" s="189">
        <v>0</v>
      </c>
      <c r="U13" s="190">
        <v>0</v>
      </c>
      <c r="V13" s="189">
        <v>20</v>
      </c>
      <c r="W13" s="190">
        <v>0.43</v>
      </c>
      <c r="X13" s="189">
        <v>478</v>
      </c>
      <c r="Y13" s="190">
        <v>10.24</v>
      </c>
    </row>
    <row r="14" spans="1:25" ht="19.5" customHeight="1">
      <c r="A14" s="182">
        <v>6</v>
      </c>
      <c r="B14" s="183" t="s">
        <v>120</v>
      </c>
      <c r="C14" s="187">
        <v>4627</v>
      </c>
      <c r="D14" s="187">
        <v>716</v>
      </c>
      <c r="E14" s="188">
        <v>15.47</v>
      </c>
      <c r="F14" s="187">
        <v>479</v>
      </c>
      <c r="G14" s="188">
        <v>10.35</v>
      </c>
      <c r="H14" s="187">
        <v>221</v>
      </c>
      <c r="I14" s="188">
        <v>4.78</v>
      </c>
      <c r="J14" s="187">
        <v>494</v>
      </c>
      <c r="K14" s="188">
        <v>10.68</v>
      </c>
      <c r="L14" s="187">
        <v>178</v>
      </c>
      <c r="M14" s="188">
        <v>3.85</v>
      </c>
      <c r="N14" s="187">
        <v>103</v>
      </c>
      <c r="O14" s="188">
        <v>2.23</v>
      </c>
      <c r="P14" s="187">
        <v>381</v>
      </c>
      <c r="Q14" s="188">
        <v>8.23</v>
      </c>
      <c r="R14" s="187">
        <v>981</v>
      </c>
      <c r="S14" s="188">
        <v>21.2</v>
      </c>
      <c r="T14" s="189">
        <v>0</v>
      </c>
      <c r="U14" s="190">
        <v>0</v>
      </c>
      <c r="V14" s="189">
        <v>0</v>
      </c>
      <c r="W14" s="190">
        <v>0</v>
      </c>
      <c r="X14" s="189">
        <v>1146</v>
      </c>
      <c r="Y14" s="190">
        <v>24.78</v>
      </c>
    </row>
    <row r="15" spans="1:25" ht="19.5" customHeight="1">
      <c r="A15" s="182">
        <v>7</v>
      </c>
      <c r="B15" s="192" t="s">
        <v>121</v>
      </c>
      <c r="C15" s="187">
        <v>5566</v>
      </c>
      <c r="D15" s="187">
        <v>1509</v>
      </c>
      <c r="E15" s="188">
        <v>27.11</v>
      </c>
      <c r="F15" s="187">
        <v>1177</v>
      </c>
      <c r="G15" s="188">
        <v>21.15</v>
      </c>
      <c r="H15" s="187">
        <v>675</v>
      </c>
      <c r="I15" s="188">
        <v>12.13</v>
      </c>
      <c r="J15" s="187">
        <v>520</v>
      </c>
      <c r="K15" s="188">
        <v>9.34</v>
      </c>
      <c r="L15" s="187">
        <v>518</v>
      </c>
      <c r="M15" s="188">
        <v>9.31</v>
      </c>
      <c r="N15" s="187">
        <v>228</v>
      </c>
      <c r="O15" s="188">
        <v>4.1</v>
      </c>
      <c r="P15" s="187">
        <v>606</v>
      </c>
      <c r="Q15" s="188">
        <v>10.89</v>
      </c>
      <c r="R15" s="187">
        <v>361</v>
      </c>
      <c r="S15" s="188">
        <v>6.49</v>
      </c>
      <c r="T15" s="189">
        <v>1</v>
      </c>
      <c r="U15" s="190">
        <v>0.02</v>
      </c>
      <c r="V15" s="189">
        <v>39</v>
      </c>
      <c r="W15" s="190">
        <v>0.7</v>
      </c>
      <c r="X15" s="189">
        <v>556</v>
      </c>
      <c r="Y15" s="190">
        <v>9.99</v>
      </c>
    </row>
    <row r="16" spans="1:25" ht="19.5" customHeight="1">
      <c r="A16" s="193">
        <v>8</v>
      </c>
      <c r="B16" s="194" t="s">
        <v>122</v>
      </c>
      <c r="C16" s="195">
        <v>5992</v>
      </c>
      <c r="D16" s="195">
        <v>1109</v>
      </c>
      <c r="E16" s="196">
        <v>18.51</v>
      </c>
      <c r="F16" s="195">
        <v>873</v>
      </c>
      <c r="G16" s="196">
        <v>14.57</v>
      </c>
      <c r="H16" s="195">
        <v>1243</v>
      </c>
      <c r="I16" s="196">
        <v>20.74</v>
      </c>
      <c r="J16" s="195">
        <v>763</v>
      </c>
      <c r="K16" s="196">
        <v>12.73</v>
      </c>
      <c r="L16" s="195">
        <v>499</v>
      </c>
      <c r="M16" s="196">
        <v>8.33</v>
      </c>
      <c r="N16" s="195">
        <v>567</v>
      </c>
      <c r="O16" s="196">
        <v>9.46</v>
      </c>
      <c r="P16" s="195">
        <v>790</v>
      </c>
      <c r="Q16" s="196">
        <v>13.18</v>
      </c>
      <c r="R16" s="195">
        <v>522</v>
      </c>
      <c r="S16" s="196">
        <v>8.71</v>
      </c>
      <c r="T16" s="197">
        <v>0</v>
      </c>
      <c r="U16" s="198">
        <v>0</v>
      </c>
      <c r="V16" s="197">
        <v>3</v>
      </c>
      <c r="W16" s="198">
        <v>0.05</v>
      </c>
      <c r="X16" s="197">
        <v>956</v>
      </c>
      <c r="Y16" s="198">
        <v>15.95</v>
      </c>
    </row>
    <row r="17" spans="1:25" ht="19.5" customHeight="1">
      <c r="A17" s="284" t="s">
        <v>100</v>
      </c>
      <c r="B17" s="285"/>
      <c r="C17" s="67">
        <f>SUM(C9:C16)</f>
        <v>29466</v>
      </c>
      <c r="D17" s="67">
        <f>SUM(D9:D16)</f>
        <v>6240</v>
      </c>
      <c r="E17" s="68">
        <v>21.18</v>
      </c>
      <c r="F17" s="67">
        <f>SUM(F9:F16)</f>
        <v>3884</v>
      </c>
      <c r="G17" s="68">
        <v>13.18</v>
      </c>
      <c r="H17" s="67">
        <f>SUM(H9:H16)</f>
        <v>3295</v>
      </c>
      <c r="I17" s="68">
        <v>11.18</v>
      </c>
      <c r="J17" s="67">
        <f>SUM(J9:J16)</f>
        <v>3264</v>
      </c>
      <c r="K17" s="68">
        <v>11.08</v>
      </c>
      <c r="L17" s="67">
        <f>SUM(L9:L16)</f>
        <v>2039</v>
      </c>
      <c r="M17" s="68">
        <v>6.92</v>
      </c>
      <c r="N17" s="67">
        <f>SUM(N9:N16)</f>
        <v>1439</v>
      </c>
      <c r="O17" s="68">
        <v>4.88</v>
      </c>
      <c r="P17" s="67">
        <f>SUM(P9:P16)</f>
        <v>3501</v>
      </c>
      <c r="Q17" s="68">
        <v>11.88</v>
      </c>
      <c r="R17" s="67">
        <f>SUM(R9:R16)</f>
        <v>3927</v>
      </c>
      <c r="S17" s="68">
        <v>13.33</v>
      </c>
      <c r="T17" s="67">
        <f>SUM(T9:T16)</f>
        <v>3</v>
      </c>
      <c r="U17" s="68">
        <v>0.01</v>
      </c>
      <c r="V17" s="67">
        <f>SUM(V9:V16)</f>
        <v>141</v>
      </c>
      <c r="W17" s="68">
        <v>0.48</v>
      </c>
      <c r="X17" s="67">
        <f>SUM(X9:X16)</f>
        <v>4482</v>
      </c>
      <c r="Y17" s="68">
        <v>15.21</v>
      </c>
    </row>
  </sheetData>
  <sheetProtection/>
  <mergeCells count="40">
    <mergeCell ref="F6:G6"/>
    <mergeCell ref="H6:I6"/>
    <mergeCell ref="V6:W6"/>
    <mergeCell ref="X6:Y6"/>
    <mergeCell ref="A17:B17"/>
    <mergeCell ref="A1:Y1"/>
    <mergeCell ref="A2:Y2"/>
    <mergeCell ref="A5:A8"/>
    <mergeCell ref="B5:B8"/>
    <mergeCell ref="C5:C8"/>
    <mergeCell ref="D5:Y5"/>
    <mergeCell ref="D6:E6"/>
    <mergeCell ref="J6:K6"/>
    <mergeCell ref="L6:M6"/>
    <mergeCell ref="N6:O6"/>
    <mergeCell ref="P6:Q6"/>
    <mergeCell ref="R6:S6"/>
    <mergeCell ref="T6:U6"/>
    <mergeCell ref="R7:R8"/>
    <mergeCell ref="W7:W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X7:X8"/>
    <mergeCell ref="Y7:Y8"/>
    <mergeCell ref="S7:S8"/>
    <mergeCell ref="T7:T8"/>
    <mergeCell ref="U7:U8"/>
    <mergeCell ref="V7:V8"/>
  </mergeCells>
  <printOptions/>
  <pageMargins left="0.35433070866141736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K8" sqref="K8:L8"/>
    </sheetView>
  </sheetViews>
  <sheetFormatPr defaultColWidth="9.00390625" defaultRowHeight="15.75"/>
  <cols>
    <col min="1" max="1" width="4.00390625" style="0" customWidth="1"/>
    <col min="2" max="2" width="16.75390625" style="0" customWidth="1"/>
    <col min="3" max="3" width="11.50390625" style="0" customWidth="1"/>
    <col min="4" max="4" width="13.00390625" style="0" customWidth="1"/>
    <col min="8" max="8" width="8.125" style="0" customWidth="1"/>
    <col min="9" max="9" width="9.75390625" style="0" customWidth="1"/>
    <col min="10" max="10" width="12.25390625" style="0" customWidth="1"/>
    <col min="11" max="11" width="12.125" style="0" customWidth="1"/>
    <col min="12" max="12" width="12.00390625" style="0" customWidth="1"/>
  </cols>
  <sheetData>
    <row r="1" spans="1:2" ht="15.75">
      <c r="A1" s="260" t="s">
        <v>138</v>
      </c>
      <c r="B1" s="260"/>
    </row>
    <row r="2" spans="1:12" ht="16.5">
      <c r="A2" s="294" t="s">
        <v>101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</row>
    <row r="3" spans="1:12" ht="15.75">
      <c r="A3" s="256" t="s">
        <v>139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</row>
    <row r="4" spans="1:12" ht="15.75">
      <c r="A4" s="296"/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</row>
    <row r="5" spans="1:12" ht="18" customHeight="1">
      <c r="A5" s="290" t="s">
        <v>0</v>
      </c>
      <c r="B5" s="290" t="s">
        <v>115</v>
      </c>
      <c r="C5" s="293" t="s">
        <v>102</v>
      </c>
      <c r="D5" s="293"/>
      <c r="E5" s="293" t="s">
        <v>103</v>
      </c>
      <c r="F5" s="293"/>
      <c r="G5" s="293"/>
      <c r="H5" s="293"/>
      <c r="I5" s="293"/>
      <c r="J5" s="293"/>
      <c r="K5" s="293"/>
      <c r="L5" s="293"/>
    </row>
    <row r="6" spans="1:12" ht="29.25" customHeight="1">
      <c r="A6" s="291"/>
      <c r="B6" s="291"/>
      <c r="C6" s="290" t="s">
        <v>104</v>
      </c>
      <c r="D6" s="290" t="s">
        <v>105</v>
      </c>
      <c r="E6" s="293" t="s">
        <v>106</v>
      </c>
      <c r="F6" s="293"/>
      <c r="G6" s="293" t="s">
        <v>107</v>
      </c>
      <c r="H6" s="293"/>
      <c r="I6" s="293"/>
      <c r="J6" s="293"/>
      <c r="K6" s="293"/>
      <c r="L6" s="293"/>
    </row>
    <row r="7" spans="1:12" ht="16.5" customHeight="1">
      <c r="A7" s="291"/>
      <c r="B7" s="291"/>
      <c r="C7" s="291"/>
      <c r="D7" s="291"/>
      <c r="E7" s="290" t="s">
        <v>104</v>
      </c>
      <c r="F7" s="290" t="s">
        <v>105</v>
      </c>
      <c r="G7" s="290" t="s">
        <v>104</v>
      </c>
      <c r="H7" s="290" t="s">
        <v>105</v>
      </c>
      <c r="I7" s="298" t="s">
        <v>103</v>
      </c>
      <c r="J7" s="298"/>
      <c r="K7" s="298"/>
      <c r="L7" s="298"/>
    </row>
    <row r="8" spans="1:12" ht="30.75" customHeight="1">
      <c r="A8" s="291"/>
      <c r="B8" s="291"/>
      <c r="C8" s="291"/>
      <c r="D8" s="291"/>
      <c r="E8" s="291"/>
      <c r="F8" s="291"/>
      <c r="G8" s="291"/>
      <c r="H8" s="291"/>
      <c r="I8" s="293" t="s">
        <v>108</v>
      </c>
      <c r="J8" s="293"/>
      <c r="K8" s="293" t="s">
        <v>109</v>
      </c>
      <c r="L8" s="293"/>
    </row>
    <row r="9" spans="1:12" ht="15.75" customHeight="1">
      <c r="A9" s="292"/>
      <c r="B9" s="292"/>
      <c r="C9" s="291"/>
      <c r="D9" s="291"/>
      <c r="E9" s="291"/>
      <c r="F9" s="291"/>
      <c r="G9" s="291"/>
      <c r="H9" s="291"/>
      <c r="I9" s="69" t="s">
        <v>3</v>
      </c>
      <c r="J9" s="69" t="s">
        <v>144</v>
      </c>
      <c r="K9" s="69" t="s">
        <v>3</v>
      </c>
      <c r="L9" s="69" t="s">
        <v>144</v>
      </c>
    </row>
    <row r="10" spans="1:13" ht="15.75">
      <c r="A10" s="70" t="s">
        <v>7</v>
      </c>
      <c r="B10" s="70" t="s">
        <v>8</v>
      </c>
      <c r="C10" s="64" t="s">
        <v>110</v>
      </c>
      <c r="D10" s="64" t="s">
        <v>111</v>
      </c>
      <c r="E10" s="64">
        <v>3</v>
      </c>
      <c r="F10" s="64">
        <v>4</v>
      </c>
      <c r="G10" s="64" t="s">
        <v>112</v>
      </c>
      <c r="H10" s="64" t="s">
        <v>113</v>
      </c>
      <c r="I10" s="64">
        <v>7</v>
      </c>
      <c r="J10" s="64">
        <v>8</v>
      </c>
      <c r="K10" s="64">
        <v>9</v>
      </c>
      <c r="L10" s="64">
        <v>10</v>
      </c>
      <c r="M10" s="71"/>
    </row>
    <row r="11" spans="1:12" ht="15" customHeight="1">
      <c r="A11" s="207" t="s">
        <v>11</v>
      </c>
      <c r="B11" s="225" t="s">
        <v>12</v>
      </c>
      <c r="C11" s="226">
        <f aca="true" t="shared" si="0" ref="C11:L11">SUM(C12:C18)</f>
        <v>1278</v>
      </c>
      <c r="D11" s="226">
        <f t="shared" si="0"/>
        <v>3912</v>
      </c>
      <c r="E11" s="226">
        <f t="shared" si="0"/>
        <v>1056</v>
      </c>
      <c r="F11" s="226">
        <f t="shared" si="0"/>
        <v>3175</v>
      </c>
      <c r="G11" s="227">
        <f t="shared" si="0"/>
        <v>222</v>
      </c>
      <c r="H11" s="227">
        <f t="shared" si="0"/>
        <v>737</v>
      </c>
      <c r="I11" s="227">
        <f t="shared" si="0"/>
        <v>59</v>
      </c>
      <c r="J11" s="227">
        <f t="shared" si="0"/>
        <v>187</v>
      </c>
      <c r="K11" s="227">
        <f t="shared" si="0"/>
        <v>163</v>
      </c>
      <c r="L11" s="227">
        <f t="shared" si="0"/>
        <v>550</v>
      </c>
    </row>
    <row r="12" spans="1:12" s="72" customFormat="1" ht="15" customHeight="1">
      <c r="A12" s="228">
        <v>1</v>
      </c>
      <c r="B12" s="229" t="s">
        <v>116</v>
      </c>
      <c r="C12" s="230">
        <v>136</v>
      </c>
      <c r="D12" s="230">
        <v>395</v>
      </c>
      <c r="E12" s="230">
        <v>136</v>
      </c>
      <c r="F12" s="230">
        <v>395</v>
      </c>
      <c r="G12" s="230">
        <v>0</v>
      </c>
      <c r="H12" s="230">
        <v>0</v>
      </c>
      <c r="I12" s="230">
        <v>0</v>
      </c>
      <c r="J12" s="230">
        <v>0</v>
      </c>
      <c r="K12" s="230">
        <v>0</v>
      </c>
      <c r="L12" s="230">
        <v>0</v>
      </c>
    </row>
    <row r="13" spans="1:12" s="72" customFormat="1" ht="15" customHeight="1">
      <c r="A13" s="228">
        <v>2</v>
      </c>
      <c r="B13" s="229" t="s">
        <v>117</v>
      </c>
      <c r="C13" s="230">
        <v>53</v>
      </c>
      <c r="D13" s="230">
        <v>144</v>
      </c>
      <c r="E13" s="230">
        <v>34</v>
      </c>
      <c r="F13" s="230">
        <v>101</v>
      </c>
      <c r="G13" s="230">
        <v>19</v>
      </c>
      <c r="H13" s="230">
        <v>43</v>
      </c>
      <c r="I13" s="230"/>
      <c r="J13" s="230"/>
      <c r="K13" s="230">
        <v>19</v>
      </c>
      <c r="L13" s="230">
        <v>43</v>
      </c>
    </row>
    <row r="14" spans="1:15" s="72" customFormat="1" ht="15" customHeight="1">
      <c r="A14" s="228">
        <v>3</v>
      </c>
      <c r="B14" s="229" t="s">
        <v>118</v>
      </c>
      <c r="C14" s="230">
        <v>136</v>
      </c>
      <c r="D14" s="230">
        <v>360</v>
      </c>
      <c r="E14" s="230">
        <v>130</v>
      </c>
      <c r="F14" s="230">
        <v>341</v>
      </c>
      <c r="G14" s="230">
        <v>6</v>
      </c>
      <c r="H14" s="230">
        <v>19</v>
      </c>
      <c r="I14" s="230">
        <v>6</v>
      </c>
      <c r="J14" s="230">
        <v>19</v>
      </c>
      <c r="K14" s="230">
        <v>0</v>
      </c>
      <c r="L14" s="230">
        <v>0</v>
      </c>
      <c r="O14" s="72" t="s">
        <v>114</v>
      </c>
    </row>
    <row r="15" spans="1:12" s="72" customFormat="1" ht="15" customHeight="1">
      <c r="A15" s="228">
        <v>4</v>
      </c>
      <c r="B15" s="229" t="s">
        <v>26</v>
      </c>
      <c r="C15" s="230">
        <v>161</v>
      </c>
      <c r="D15" s="230">
        <v>577</v>
      </c>
      <c r="E15" s="230">
        <v>156</v>
      </c>
      <c r="F15" s="230">
        <v>557</v>
      </c>
      <c r="G15" s="230">
        <v>5</v>
      </c>
      <c r="H15" s="230">
        <v>20</v>
      </c>
      <c r="I15" s="230">
        <v>5</v>
      </c>
      <c r="J15" s="230">
        <v>20</v>
      </c>
      <c r="K15" s="230">
        <v>0</v>
      </c>
      <c r="L15" s="230">
        <v>0</v>
      </c>
    </row>
    <row r="16" spans="1:12" s="72" customFormat="1" ht="15" customHeight="1">
      <c r="A16" s="228">
        <v>5</v>
      </c>
      <c r="B16" s="229" t="s">
        <v>120</v>
      </c>
      <c r="C16" s="230">
        <v>581</v>
      </c>
      <c r="D16" s="231">
        <v>1680</v>
      </c>
      <c r="E16" s="230">
        <v>389</v>
      </c>
      <c r="F16" s="231">
        <v>1025</v>
      </c>
      <c r="G16" s="230">
        <v>192</v>
      </c>
      <c r="H16" s="230">
        <v>655</v>
      </c>
      <c r="I16" s="230">
        <v>48</v>
      </c>
      <c r="J16" s="230">
        <v>148</v>
      </c>
      <c r="K16" s="230">
        <v>144</v>
      </c>
      <c r="L16" s="230">
        <v>507</v>
      </c>
    </row>
    <row r="17" spans="1:12" s="72" customFormat="1" ht="15" customHeight="1">
      <c r="A17" s="228">
        <v>6</v>
      </c>
      <c r="B17" s="229" t="s">
        <v>121</v>
      </c>
      <c r="C17" s="230">
        <v>137</v>
      </c>
      <c r="D17" s="230">
        <v>505</v>
      </c>
      <c r="E17" s="230">
        <v>137</v>
      </c>
      <c r="F17" s="230">
        <v>505</v>
      </c>
      <c r="G17" s="230">
        <v>0</v>
      </c>
      <c r="H17" s="230">
        <v>0</v>
      </c>
      <c r="I17" s="230">
        <v>0</v>
      </c>
      <c r="J17" s="230">
        <v>0</v>
      </c>
      <c r="K17" s="230">
        <v>0</v>
      </c>
      <c r="L17" s="230">
        <v>0</v>
      </c>
    </row>
    <row r="18" spans="1:12" s="72" customFormat="1" ht="15" customHeight="1">
      <c r="A18" s="228">
        <v>7</v>
      </c>
      <c r="B18" s="229" t="s">
        <v>122</v>
      </c>
      <c r="C18" s="230">
        <v>74</v>
      </c>
      <c r="D18" s="230">
        <v>251</v>
      </c>
      <c r="E18" s="230">
        <v>74</v>
      </c>
      <c r="F18" s="230">
        <v>251</v>
      </c>
      <c r="G18" s="230">
        <v>0</v>
      </c>
      <c r="H18" s="230">
        <v>0</v>
      </c>
      <c r="I18" s="230">
        <v>0</v>
      </c>
      <c r="J18" s="230">
        <v>0</v>
      </c>
      <c r="K18" s="230">
        <v>0</v>
      </c>
      <c r="L18" s="230">
        <v>0</v>
      </c>
    </row>
    <row r="19" spans="1:12" s="31" customFormat="1" ht="15" customHeight="1">
      <c r="A19" s="232" t="s">
        <v>13</v>
      </c>
      <c r="B19" s="233" t="s">
        <v>14</v>
      </c>
      <c r="C19" s="234">
        <f>SUM(C20:C27)</f>
        <v>21941</v>
      </c>
      <c r="D19" s="234">
        <f>SUM(D20:D27)</f>
        <v>73562</v>
      </c>
      <c r="E19" s="234">
        <f>SUM(E20:E27)</f>
        <v>20206</v>
      </c>
      <c r="F19" s="234">
        <f>SUM(F20:F27)</f>
        <v>68640</v>
      </c>
      <c r="G19" s="234">
        <v>1735</v>
      </c>
      <c r="H19" s="234">
        <f>SUM(H20:H27)</f>
        <v>4922</v>
      </c>
      <c r="I19" s="235">
        <f>SUM(I20:I27)</f>
        <v>667</v>
      </c>
      <c r="J19" s="234">
        <f>SUM(J20:J27)</f>
        <v>2066</v>
      </c>
      <c r="K19" s="234">
        <f>SUM(K20:K27)</f>
        <v>1068</v>
      </c>
      <c r="L19" s="234">
        <f>SUM(L20:L27)</f>
        <v>2856</v>
      </c>
    </row>
    <row r="20" spans="1:12" s="31" customFormat="1" ht="15" customHeight="1">
      <c r="A20" s="228">
        <v>1</v>
      </c>
      <c r="B20" s="229" t="s">
        <v>116</v>
      </c>
      <c r="C20" s="231">
        <v>2927</v>
      </c>
      <c r="D20" s="231">
        <v>9576</v>
      </c>
      <c r="E20" s="231">
        <v>2927</v>
      </c>
      <c r="F20" s="231">
        <v>9576</v>
      </c>
      <c r="G20" s="230">
        <v>0</v>
      </c>
      <c r="H20" s="230">
        <v>0</v>
      </c>
      <c r="I20" s="230">
        <v>0</v>
      </c>
      <c r="J20" s="230">
        <v>0</v>
      </c>
      <c r="K20" s="230">
        <v>0</v>
      </c>
      <c r="L20" s="230">
        <v>0</v>
      </c>
    </row>
    <row r="21" spans="1:12" s="31" customFormat="1" ht="15" customHeight="1">
      <c r="A21" s="228">
        <v>2</v>
      </c>
      <c r="B21" s="229" t="s">
        <v>117</v>
      </c>
      <c r="C21" s="231">
        <v>2415</v>
      </c>
      <c r="D21" s="231">
        <v>7332</v>
      </c>
      <c r="E21" s="231">
        <v>1845</v>
      </c>
      <c r="F21" s="231">
        <v>5946</v>
      </c>
      <c r="G21" s="230">
        <v>570</v>
      </c>
      <c r="H21" s="231">
        <v>1386</v>
      </c>
      <c r="I21" s="230">
        <v>122</v>
      </c>
      <c r="J21" s="230">
        <v>314</v>
      </c>
      <c r="K21" s="230">
        <v>448</v>
      </c>
      <c r="L21" s="231">
        <v>1072</v>
      </c>
    </row>
    <row r="22" spans="1:12" s="31" customFormat="1" ht="15" customHeight="1">
      <c r="A22" s="228">
        <v>3</v>
      </c>
      <c r="B22" s="229" t="s">
        <v>118</v>
      </c>
      <c r="C22" s="230">
        <v>113</v>
      </c>
      <c r="D22" s="230">
        <v>293</v>
      </c>
      <c r="E22" s="230">
        <v>113</v>
      </c>
      <c r="F22" s="230">
        <v>293</v>
      </c>
      <c r="G22" s="230">
        <v>0</v>
      </c>
      <c r="H22" s="230">
        <v>0</v>
      </c>
      <c r="I22" s="230">
        <v>0</v>
      </c>
      <c r="J22" s="230">
        <v>0</v>
      </c>
      <c r="K22" s="230">
        <v>0</v>
      </c>
      <c r="L22" s="230">
        <v>0</v>
      </c>
    </row>
    <row r="23" spans="1:12" s="31" customFormat="1" ht="15" customHeight="1">
      <c r="A23" s="228">
        <v>4</v>
      </c>
      <c r="B23" s="229" t="s">
        <v>26</v>
      </c>
      <c r="C23" s="231">
        <v>3489</v>
      </c>
      <c r="D23" s="231">
        <v>10578</v>
      </c>
      <c r="E23" s="231">
        <v>3072</v>
      </c>
      <c r="F23" s="231">
        <v>9314</v>
      </c>
      <c r="G23" s="230">
        <v>417</v>
      </c>
      <c r="H23" s="231">
        <v>1264</v>
      </c>
      <c r="I23" s="230">
        <v>323</v>
      </c>
      <c r="J23" s="230">
        <v>991</v>
      </c>
      <c r="K23" s="230">
        <v>94</v>
      </c>
      <c r="L23" s="230">
        <v>273</v>
      </c>
    </row>
    <row r="24" spans="1:12" s="31" customFormat="1" ht="15" customHeight="1">
      <c r="A24" s="228">
        <v>5</v>
      </c>
      <c r="B24" s="229" t="s">
        <v>119</v>
      </c>
      <c r="C24" s="231">
        <v>2839</v>
      </c>
      <c r="D24" s="231">
        <v>7072</v>
      </c>
      <c r="E24" s="231">
        <v>2633</v>
      </c>
      <c r="F24" s="231">
        <v>6638</v>
      </c>
      <c r="G24" s="230">
        <v>206</v>
      </c>
      <c r="H24" s="230">
        <v>434</v>
      </c>
      <c r="I24" s="230">
        <v>46</v>
      </c>
      <c r="J24" s="230">
        <v>123</v>
      </c>
      <c r="K24" s="230">
        <v>160</v>
      </c>
      <c r="L24" s="230">
        <v>311</v>
      </c>
    </row>
    <row r="25" spans="1:12" s="31" customFormat="1" ht="15" customHeight="1">
      <c r="A25" s="228">
        <v>6</v>
      </c>
      <c r="B25" s="229" t="s">
        <v>120</v>
      </c>
      <c r="C25" s="231">
        <v>1067</v>
      </c>
      <c r="D25" s="231">
        <v>2617</v>
      </c>
      <c r="E25" s="230">
        <v>784</v>
      </c>
      <c r="F25" s="231">
        <v>1714</v>
      </c>
      <c r="G25" s="230">
        <v>283</v>
      </c>
      <c r="H25" s="230">
        <v>903</v>
      </c>
      <c r="I25" s="230">
        <v>14</v>
      </c>
      <c r="J25" s="230">
        <v>39</v>
      </c>
      <c r="K25" s="230">
        <v>269</v>
      </c>
      <c r="L25" s="230">
        <v>864</v>
      </c>
    </row>
    <row r="26" spans="1:12" s="31" customFormat="1" ht="15" customHeight="1">
      <c r="A26" s="228">
        <v>7</v>
      </c>
      <c r="B26" s="229" t="s">
        <v>121</v>
      </c>
      <c r="C26" s="231">
        <v>4741</v>
      </c>
      <c r="D26" s="231">
        <v>17061</v>
      </c>
      <c r="E26" s="231">
        <v>4621</v>
      </c>
      <c r="F26" s="231">
        <v>16661</v>
      </c>
      <c r="G26" s="230">
        <v>120</v>
      </c>
      <c r="H26" s="230">
        <v>400</v>
      </c>
      <c r="I26" s="230">
        <v>23</v>
      </c>
      <c r="J26" s="230">
        <v>64</v>
      </c>
      <c r="K26" s="230">
        <v>97</v>
      </c>
      <c r="L26" s="230">
        <v>336</v>
      </c>
    </row>
    <row r="27" spans="1:12" s="31" customFormat="1" ht="15" customHeight="1">
      <c r="A27" s="228">
        <v>8</v>
      </c>
      <c r="B27" s="229" t="s">
        <v>122</v>
      </c>
      <c r="C27" s="231">
        <v>4350</v>
      </c>
      <c r="D27" s="231">
        <v>19033</v>
      </c>
      <c r="E27" s="231">
        <v>4211</v>
      </c>
      <c r="F27" s="231">
        <v>18498</v>
      </c>
      <c r="G27" s="230">
        <v>139</v>
      </c>
      <c r="H27" s="230">
        <v>535</v>
      </c>
      <c r="I27" s="230">
        <v>139</v>
      </c>
      <c r="J27" s="230">
        <v>535</v>
      </c>
      <c r="K27" s="230">
        <v>0</v>
      </c>
      <c r="L27" s="230">
        <v>0</v>
      </c>
    </row>
    <row r="28" spans="1:12" s="1" customFormat="1" ht="15" customHeight="1">
      <c r="A28" s="232" t="s">
        <v>23</v>
      </c>
      <c r="B28" s="233" t="s">
        <v>123</v>
      </c>
      <c r="C28" s="234">
        <f aca="true" t="shared" si="1" ref="C28:L28">C11+C19</f>
        <v>23219</v>
      </c>
      <c r="D28" s="234">
        <f t="shared" si="1"/>
        <v>77474</v>
      </c>
      <c r="E28" s="234">
        <f t="shared" si="1"/>
        <v>21262</v>
      </c>
      <c r="F28" s="234">
        <f t="shared" si="1"/>
        <v>71815</v>
      </c>
      <c r="G28" s="234">
        <f t="shared" si="1"/>
        <v>1957</v>
      </c>
      <c r="H28" s="234">
        <f t="shared" si="1"/>
        <v>5659</v>
      </c>
      <c r="I28" s="235">
        <f t="shared" si="1"/>
        <v>726</v>
      </c>
      <c r="J28" s="234">
        <f t="shared" si="1"/>
        <v>2253</v>
      </c>
      <c r="K28" s="234">
        <f t="shared" si="1"/>
        <v>1231</v>
      </c>
      <c r="L28" s="234">
        <f t="shared" si="1"/>
        <v>3406</v>
      </c>
    </row>
    <row r="29" spans="1:12" s="1" customFormat="1" ht="15" customHeight="1">
      <c r="A29" s="228">
        <v>1</v>
      </c>
      <c r="B29" s="236" t="s">
        <v>116</v>
      </c>
      <c r="C29" s="231">
        <f>C12+C20</f>
        <v>3063</v>
      </c>
      <c r="D29" s="231">
        <f>D12+D20</f>
        <v>9971</v>
      </c>
      <c r="E29" s="231">
        <v>3063</v>
      </c>
      <c r="F29" s="231">
        <f>F12+F20</f>
        <v>9971</v>
      </c>
      <c r="G29" s="230">
        <v>0</v>
      </c>
      <c r="H29" s="230">
        <v>0</v>
      </c>
      <c r="I29" s="230">
        <v>0</v>
      </c>
      <c r="J29" s="230">
        <v>0</v>
      </c>
      <c r="K29" s="230">
        <v>0</v>
      </c>
      <c r="L29" s="230">
        <v>0</v>
      </c>
    </row>
    <row r="30" spans="1:12" s="1" customFormat="1" ht="15" customHeight="1">
      <c r="A30" s="228">
        <v>2</v>
      </c>
      <c r="B30" s="236" t="s">
        <v>117</v>
      </c>
      <c r="C30" s="231">
        <v>2468</v>
      </c>
      <c r="D30" s="231">
        <v>7476</v>
      </c>
      <c r="E30" s="231">
        <v>1879</v>
      </c>
      <c r="F30" s="231">
        <v>6047</v>
      </c>
      <c r="G30" s="230">
        <v>589</v>
      </c>
      <c r="H30" s="231">
        <v>1429</v>
      </c>
      <c r="I30" s="230">
        <v>122</v>
      </c>
      <c r="J30" s="230">
        <v>314</v>
      </c>
      <c r="K30" s="230">
        <v>69</v>
      </c>
      <c r="L30" s="231">
        <v>1115</v>
      </c>
    </row>
    <row r="31" spans="1:12" s="1" customFormat="1" ht="15" customHeight="1">
      <c r="A31" s="228">
        <v>3</v>
      </c>
      <c r="B31" s="236" t="s">
        <v>118</v>
      </c>
      <c r="C31" s="230">
        <f>C14+C22</f>
        <v>249</v>
      </c>
      <c r="D31" s="230">
        <f>D14+D22</f>
        <v>653</v>
      </c>
      <c r="E31" s="230">
        <v>243</v>
      </c>
      <c r="F31" s="230">
        <v>634</v>
      </c>
      <c r="G31" s="230">
        <v>6</v>
      </c>
      <c r="H31" s="230">
        <v>19</v>
      </c>
      <c r="I31" s="230">
        <v>6</v>
      </c>
      <c r="J31" s="230">
        <v>19</v>
      </c>
      <c r="K31" s="230">
        <v>0</v>
      </c>
      <c r="L31" s="230">
        <v>0</v>
      </c>
    </row>
    <row r="32" spans="1:12" s="1" customFormat="1" ht="15" customHeight="1">
      <c r="A32" s="228">
        <v>4</v>
      </c>
      <c r="B32" s="236" t="s">
        <v>26</v>
      </c>
      <c r="C32" s="231">
        <f>C15+C23</f>
        <v>3650</v>
      </c>
      <c r="D32" s="231">
        <f>D15+D23</f>
        <v>11155</v>
      </c>
      <c r="E32" s="231">
        <v>3228</v>
      </c>
      <c r="F32" s="231">
        <f>F15+F23</f>
        <v>9871</v>
      </c>
      <c r="G32" s="230">
        <v>422</v>
      </c>
      <c r="H32" s="231">
        <f>H15+H23</f>
        <v>1284</v>
      </c>
      <c r="I32" s="230">
        <v>328</v>
      </c>
      <c r="J32" s="231">
        <f>J15+J23</f>
        <v>1011</v>
      </c>
      <c r="K32" s="230">
        <f>K15+K23</f>
        <v>94</v>
      </c>
      <c r="L32" s="230">
        <f>L15+L23</f>
        <v>273</v>
      </c>
    </row>
    <row r="33" spans="1:12" s="1" customFormat="1" ht="15" customHeight="1">
      <c r="A33" s="228">
        <v>5</v>
      </c>
      <c r="B33" s="236" t="s">
        <v>119</v>
      </c>
      <c r="C33" s="231">
        <v>2839</v>
      </c>
      <c r="D33" s="231">
        <v>7072</v>
      </c>
      <c r="E33" s="231">
        <v>2633</v>
      </c>
      <c r="F33" s="231">
        <v>6638</v>
      </c>
      <c r="G33" s="230">
        <v>206</v>
      </c>
      <c r="H33" s="230">
        <v>434</v>
      </c>
      <c r="I33" s="230">
        <v>46</v>
      </c>
      <c r="J33" s="230">
        <v>123</v>
      </c>
      <c r="K33" s="230">
        <v>160</v>
      </c>
      <c r="L33" s="230">
        <v>311</v>
      </c>
    </row>
    <row r="34" spans="1:12" s="1" customFormat="1" ht="15" customHeight="1">
      <c r="A34" s="228">
        <v>6</v>
      </c>
      <c r="B34" s="236" t="s">
        <v>120</v>
      </c>
      <c r="C34" s="231">
        <v>1648</v>
      </c>
      <c r="D34" s="231">
        <v>4297</v>
      </c>
      <c r="E34" s="231">
        <v>1173</v>
      </c>
      <c r="F34" s="231">
        <v>1077</v>
      </c>
      <c r="G34" s="230">
        <v>475</v>
      </c>
      <c r="H34" s="231">
        <v>3220</v>
      </c>
      <c r="I34" s="230">
        <v>62</v>
      </c>
      <c r="J34" s="230">
        <v>148</v>
      </c>
      <c r="K34" s="230">
        <v>413</v>
      </c>
      <c r="L34" s="231">
        <v>3072</v>
      </c>
    </row>
    <row r="35" spans="1:12" s="1" customFormat="1" ht="15" customHeight="1">
      <c r="A35" s="228">
        <v>7</v>
      </c>
      <c r="B35" s="236" t="s">
        <v>121</v>
      </c>
      <c r="C35" s="231">
        <v>4878</v>
      </c>
      <c r="D35" s="231">
        <v>17566</v>
      </c>
      <c r="E35" s="231">
        <v>4758</v>
      </c>
      <c r="F35" s="231">
        <v>17166</v>
      </c>
      <c r="G35" s="230">
        <v>120</v>
      </c>
      <c r="H35" s="230">
        <v>400</v>
      </c>
      <c r="I35" s="230">
        <v>23</v>
      </c>
      <c r="J35" s="230">
        <v>64</v>
      </c>
      <c r="K35" s="230">
        <v>97</v>
      </c>
      <c r="L35" s="230">
        <v>336</v>
      </c>
    </row>
    <row r="36" spans="1:12" s="1" customFormat="1" ht="15" customHeight="1">
      <c r="A36" s="237">
        <v>8</v>
      </c>
      <c r="B36" s="238" t="s">
        <v>122</v>
      </c>
      <c r="C36" s="239">
        <v>4424</v>
      </c>
      <c r="D36" s="239">
        <v>19284</v>
      </c>
      <c r="E36" s="239">
        <v>4285</v>
      </c>
      <c r="F36" s="239">
        <v>18749</v>
      </c>
      <c r="G36" s="240">
        <v>139</v>
      </c>
      <c r="H36" s="240">
        <v>535</v>
      </c>
      <c r="I36" s="240">
        <v>139</v>
      </c>
      <c r="J36" s="240">
        <v>535</v>
      </c>
      <c r="K36" s="240">
        <v>0</v>
      </c>
      <c r="L36" s="240">
        <v>0</v>
      </c>
    </row>
    <row r="37" spans="1:12" ht="15" customHeight="1">
      <c r="A37" s="74"/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</row>
    <row r="38" spans="1:12" ht="15" customHeight="1">
      <c r="A38" s="74"/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76"/>
    </row>
  </sheetData>
  <sheetProtection/>
  <mergeCells count="19">
    <mergeCell ref="A1:B1"/>
    <mergeCell ref="A2:L2"/>
    <mergeCell ref="A3:L3"/>
    <mergeCell ref="A4:L4"/>
    <mergeCell ref="G7:G9"/>
    <mergeCell ref="H7:H9"/>
    <mergeCell ref="I7:L7"/>
    <mergeCell ref="I8:J8"/>
    <mergeCell ref="K8:L8"/>
    <mergeCell ref="A5:A9"/>
    <mergeCell ref="B5:B9"/>
    <mergeCell ref="C5:D5"/>
    <mergeCell ref="E5:L5"/>
    <mergeCell ref="C6:C9"/>
    <mergeCell ref="D6:D9"/>
    <mergeCell ref="E6:F6"/>
    <mergeCell ref="G6:L6"/>
    <mergeCell ref="E7:E9"/>
    <mergeCell ref="F7:F9"/>
  </mergeCells>
  <printOptions horizontalCentered="1"/>
  <pageMargins left="0.25" right="0" top="0.25" bottom="0.25" header="0.25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tailieuluat.com</Manager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Quyết định 608/QĐ-UBND 2018 lĩnh vực Văn hóa - Xã hội</dc:title>
  <dc:subject>Quyết định 608/QĐ-UBND năm 2018 lĩnh vực Văn hóa - Xã hội về việc phê duyệt kết quả rà soát hộ nghèo, hộ cận nghèo năm 2017 theo chuẩn nghèo tiếp cận đa chiều áp dụng cho giai đoạn 2016-2020 do tỉnh Quảng Bình ban hành ngày 28/02/2018</dc:subject>
  <dc:creator>tailieuluat.com</dc:creator>
  <cp:keywords>tailieuluat.com</cp:keywords>
  <dc:description/>
  <cp:lastModifiedBy>Admin</cp:lastModifiedBy>
  <cp:lastPrinted>2018-02-26T09:10:11Z</cp:lastPrinted>
  <dcterms:created xsi:type="dcterms:W3CDTF">2017-02-14T02:07:06Z</dcterms:created>
  <dcterms:modified xsi:type="dcterms:W3CDTF">2018-08-09T06:43:03Z</dcterms:modified>
  <cp:category/>
  <cp:version/>
  <cp:contentType/>
  <cp:contentStatus/>
</cp:coreProperties>
</file>